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C:\Users\b.lallemand\OneDrive - FNCCR\Documents\Projet\Cdc\CDC_V4_11_2024\"/>
    </mc:Choice>
  </mc:AlternateContent>
  <xr:revisionPtr revIDLastSave="0" documentId="13_ncr:1_{96A10A53-EA57-4331-B9BB-2043F03E339C}" xr6:coauthVersionLast="47" xr6:coauthVersionMax="47" xr10:uidLastSave="{00000000-0000-0000-0000-000000000000}"/>
  <bookViews>
    <workbookView xWindow="-108" yWindow="-108" windowWidth="23256" windowHeight="12456" tabRatio="865" activeTab="3" xr2:uid="{00000000-000D-0000-FFFF-FFFF00000000}"/>
  </bookViews>
  <sheets>
    <sheet name="Information" sheetId="1" r:id="rId1"/>
    <sheet name="Listes" sheetId="10" state="hidden" r:id="rId2"/>
    <sheet name="Données bâtiment" sheetId="2" r:id="rId3"/>
    <sheet name="Bilan énergétique"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3" roundtripDataChecksum="PRX4qSQ3upHnTfWDzBPvWVvIsUW0T7pksmW03qSHoAU="/>
    </ext>
  </extLst>
</workbook>
</file>

<file path=xl/calcChain.xml><?xml version="1.0" encoding="utf-8"?>
<calcChain xmlns="http://schemas.openxmlformats.org/spreadsheetml/2006/main">
  <c r="B9" i="3" l="1"/>
  <c r="B10" i="3"/>
  <c r="B11" i="3"/>
  <c r="B8" i="3"/>
  <c r="F17" i="3"/>
  <c r="F18" i="3"/>
  <c r="F19" i="3"/>
  <c r="F20" i="3"/>
  <c r="F21" i="3"/>
  <c r="F22" i="3"/>
  <c r="F16" i="3"/>
  <c r="I11" i="3"/>
  <c r="I9" i="3"/>
  <c r="I10" i="3"/>
  <c r="I8" i="3"/>
  <c r="S41" i="3"/>
  <c r="S42" i="3"/>
  <c r="S43" i="3"/>
  <c r="S44" i="3"/>
  <c r="S45" i="3"/>
  <c r="S46" i="3"/>
  <c r="S47" i="3"/>
  <c r="S48" i="3"/>
  <c r="S49" i="3"/>
  <c r="S50" i="3"/>
  <c r="S51" i="3"/>
  <c r="S52" i="3"/>
  <c r="S53" i="3"/>
  <c r="S54" i="3"/>
  <c r="S55" i="3"/>
  <c r="S56" i="3"/>
  <c r="S57" i="3"/>
  <c r="S58" i="3"/>
  <c r="S59" i="3"/>
  <c r="S40" i="3"/>
  <c r="G41" i="3" l="1"/>
  <c r="F41" i="3"/>
  <c r="E41" i="3"/>
  <c r="E44" i="3"/>
  <c r="C12" i="3" l="1"/>
  <c r="I12" i="3" s="1"/>
  <c r="E12" i="3"/>
  <c r="J1" i="10" l="1"/>
  <c r="J2" i="10" s="1"/>
  <c r="J3" i="10" s="1"/>
  <c r="J4" i="10" s="1"/>
  <c r="J5" i="10" s="1"/>
  <c r="J6" i="10" s="1"/>
  <c r="J7" i="10" s="1"/>
  <c r="J8" i="10" s="1"/>
  <c r="J9" i="10" s="1"/>
  <c r="J10" i="10" s="1"/>
  <c r="J11" i="10" s="1"/>
  <c r="J12" i="10" s="1"/>
  <c r="J13" i="10" s="1"/>
  <c r="J14" i="10" s="1"/>
  <c r="J15" i="10" s="1"/>
  <c r="J16" i="10" s="1"/>
  <c r="J17" i="10" s="1"/>
  <c r="J18" i="10" s="1"/>
  <c r="J19" i="10" s="1"/>
  <c r="J20" i="10" s="1"/>
  <c r="J21" i="10" s="1"/>
  <c r="J22" i="10" s="1"/>
  <c r="J23" i="10" s="1"/>
  <c r="J24" i="10" s="1"/>
  <c r="J25" i="10" s="1"/>
  <c r="J26" i="10" s="1"/>
  <c r="J27" i="10" s="1"/>
  <c r="J28" i="10" s="1"/>
  <c r="J29" i="10" s="1"/>
  <c r="J30" i="10" s="1"/>
  <c r="J31" i="10" s="1"/>
  <c r="J32" i="10" s="1"/>
  <c r="J33" i="10" s="1"/>
  <c r="J34" i="10" s="1"/>
  <c r="J35" i="10" s="1"/>
  <c r="J36" i="10" s="1"/>
  <c r="J37" i="10" s="1"/>
  <c r="J38" i="10" s="1"/>
  <c r="J39" i="10" s="1"/>
  <c r="J40" i="10" s="1"/>
  <c r="J41" i="10" s="1"/>
  <c r="J42" i="10" s="1"/>
  <c r="J43" i="10" s="1"/>
  <c r="J44" i="10" s="1"/>
  <c r="J45" i="10" s="1"/>
  <c r="J46" i="10" s="1"/>
  <c r="J47" i="10" s="1"/>
  <c r="J48" i="10" s="1"/>
  <c r="J49" i="10" s="1"/>
  <c r="J50" i="10" s="1"/>
  <c r="G9" i="3"/>
  <c r="G10" i="3"/>
  <c r="G8" i="3"/>
  <c r="Q42" i="3"/>
  <c r="Q43" i="3" s="1"/>
  <c r="Q41" i="3"/>
  <c r="I17" i="3"/>
  <c r="I18" i="3"/>
  <c r="I19" i="3"/>
  <c r="I20" i="3"/>
  <c r="I21" i="3"/>
  <c r="I22" i="3"/>
  <c r="I16" i="3"/>
  <c r="Q44" i="3" l="1"/>
  <c r="G17" i="3"/>
  <c r="G18" i="3"/>
  <c r="G19" i="3"/>
  <c r="G20" i="3"/>
  <c r="G21" i="3"/>
  <c r="G22" i="3"/>
  <c r="G16" i="3"/>
  <c r="Q45" i="3" l="1"/>
  <c r="C44" i="3"/>
  <c r="Q46" i="3" l="1"/>
  <c r="D35" i="3"/>
  <c r="Q47" i="3" l="1"/>
  <c r="G11" i="3"/>
  <c r="B12" i="3"/>
  <c r="B47" i="3"/>
  <c r="R46" i="3" l="1"/>
  <c r="R58" i="3"/>
  <c r="R48" i="3"/>
  <c r="R41" i="3"/>
  <c r="R49" i="3"/>
  <c r="R40" i="3"/>
  <c r="R50" i="3"/>
  <c r="R51" i="3"/>
  <c r="R52" i="3"/>
  <c r="R53" i="3"/>
  <c r="R42" i="3"/>
  <c r="R54" i="3"/>
  <c r="R43" i="3"/>
  <c r="R55" i="3"/>
  <c r="R44" i="3"/>
  <c r="R56" i="3"/>
  <c r="R45" i="3"/>
  <c r="R57" i="3"/>
  <c r="R47" i="3"/>
  <c r="R59" i="3"/>
  <c r="Q48" i="3"/>
  <c r="D9" i="3"/>
  <c r="D10" i="3"/>
  <c r="F10" i="3"/>
  <c r="G12" i="3"/>
  <c r="F11" i="3"/>
  <c r="F8" i="3"/>
  <c r="F9" i="3"/>
  <c r="D17" i="3"/>
  <c r="D21" i="3"/>
  <c r="D19" i="3"/>
  <c r="D20" i="3"/>
  <c r="D16" i="3"/>
  <c r="D18" i="3"/>
  <c r="D22" i="3"/>
  <c r="D8" i="3"/>
  <c r="D11" i="3"/>
  <c r="Q49" i="3" l="1"/>
  <c r="B51" i="3"/>
  <c r="Q50" i="3" l="1"/>
  <c r="Q51" i="3" l="1"/>
  <c r="Q52" i="3" l="1"/>
  <c r="Q53" i="3" l="1"/>
  <c r="Q54" i="3" l="1"/>
  <c r="Q55" i="3" l="1"/>
  <c r="Q56" i="3" l="1"/>
  <c r="Q57" i="3" l="1"/>
  <c r="Q58" i="3" l="1"/>
  <c r="Q59" i="3" l="1"/>
</calcChain>
</file>

<file path=xl/sharedStrings.xml><?xml version="1.0" encoding="utf-8"?>
<sst xmlns="http://schemas.openxmlformats.org/spreadsheetml/2006/main" count="193" uniqueCount="174">
  <si>
    <t xml:space="preserve">Données bâtiment </t>
  </si>
  <si>
    <t>Contient les données administratives du bâtiment. La surface (plancher), les DJU et le nombre d'occupants sont utilisés dans les autres onglets pour les calculs automatiques</t>
  </si>
  <si>
    <t>Bilan énergétique</t>
  </si>
  <si>
    <t>Electricité</t>
  </si>
  <si>
    <t>Faible</t>
  </si>
  <si>
    <t>Consommations réelles</t>
  </si>
  <si>
    <t>Fioul</t>
  </si>
  <si>
    <t>Moyen</t>
  </si>
  <si>
    <t>Consommations théoriques</t>
  </si>
  <si>
    <t>Gaz</t>
  </si>
  <si>
    <t>Fort</t>
  </si>
  <si>
    <t>Chauffage urbain</t>
  </si>
  <si>
    <t>Bois granulés</t>
  </si>
  <si>
    <t>Bois plaquettes</t>
  </si>
  <si>
    <t>Géothermie</t>
  </si>
  <si>
    <t>Aérothermie</t>
  </si>
  <si>
    <t>Autres</t>
  </si>
  <si>
    <t>Données bâtiment</t>
  </si>
  <si>
    <t>Données à saisir</t>
  </si>
  <si>
    <t>Données à saisir si soumis DEET</t>
  </si>
  <si>
    <t xml:space="preserve">Données calculées </t>
  </si>
  <si>
    <t>Mois/Année de l'audit</t>
  </si>
  <si>
    <t>Commune</t>
  </si>
  <si>
    <t>Code postal</t>
  </si>
  <si>
    <t>Nom du bâtiment</t>
  </si>
  <si>
    <t>Type de bâtiment (cf normalisation)</t>
  </si>
  <si>
    <t>Typologie secondaire du bâtiment (si concerné)</t>
  </si>
  <si>
    <t>Année/période de construction</t>
  </si>
  <si>
    <t xml:space="preserve">m² </t>
  </si>
  <si>
    <t>Surface chauffée estimée</t>
  </si>
  <si>
    <t>Volume chauffé estimé</t>
  </si>
  <si>
    <t>DJU référence site pour l'année de l'audit (en °.j)</t>
  </si>
  <si>
    <t>Nombre moyen d'occupants du bâtiment par jour</t>
  </si>
  <si>
    <t>Référence OPERAT</t>
  </si>
  <si>
    <t>Energie principale de chauffage</t>
  </si>
  <si>
    <t>Consommations énergétiques</t>
  </si>
  <si>
    <t>% du total</t>
  </si>
  <si>
    <t>k Euros 
par an (TTC)</t>
  </si>
  <si>
    <t>%</t>
  </si>
  <si>
    <t>Répartition par usage</t>
  </si>
  <si>
    <t>t CO2 eq/an</t>
  </si>
  <si>
    <t>Production PV sur site</t>
  </si>
  <si>
    <t>Production PV sur Site</t>
  </si>
  <si>
    <t>Consommation kWhEp/m²/an</t>
  </si>
  <si>
    <t>Etiquette Energie</t>
  </si>
  <si>
    <t>Valeurs initiales</t>
  </si>
  <si>
    <t>Indicateur d'écart ou de conformité</t>
  </si>
  <si>
    <t xml:space="preserve">Consommations d'eau </t>
  </si>
  <si>
    <t>Consommations d'eau (froide et chaude)</t>
  </si>
  <si>
    <t>Coûts d'exploitation</t>
  </si>
  <si>
    <t>Coût global sur 20 ans k€ TTC</t>
  </si>
  <si>
    <t xml:space="preserve">Chauffage </t>
  </si>
  <si>
    <t xml:space="preserve">Cuisine </t>
  </si>
  <si>
    <t xml:space="preserve">Eclairage </t>
  </si>
  <si>
    <t xml:space="preserve">Autres usages de l'électricité  </t>
  </si>
  <si>
    <t>Etiquette émissions</t>
  </si>
  <si>
    <t>Ce tableur est constitué de différents onglet permettant de synthétiser les données de l'audit de façon normalisé. Il permet de plus de les mettre à jour à posteriori, et peut ainsi constituer un outil 
d'aide à la décision pour el maître d'ouvrage.</t>
  </si>
  <si>
    <t>Dans les différents onglets:</t>
  </si>
  <si>
    <t>Etat des lieux</t>
  </si>
  <si>
    <t xml:space="preserve">kWh Ef /m² </t>
  </si>
  <si>
    <t>Prix unitaire (€/kWh)</t>
  </si>
  <si>
    <t xml:space="preserve">Comparaison à des ratios de références
</t>
  </si>
  <si>
    <r>
      <t>&gt;Rat</t>
    </r>
    <r>
      <rPr>
        <vertAlign val="subscript"/>
        <sz val="11"/>
        <color theme="1"/>
        <rFont val="Calibri"/>
        <family val="2"/>
        <scheme val="minor"/>
      </rPr>
      <t>ref</t>
    </r>
  </si>
  <si>
    <r>
      <t>≈ ou &lt;Rat</t>
    </r>
    <r>
      <rPr>
        <vertAlign val="subscript"/>
        <sz val="11"/>
        <color theme="1"/>
        <rFont val="Calibri"/>
        <family val="2"/>
        <scheme val="minor"/>
      </rPr>
      <t>ref</t>
    </r>
  </si>
  <si>
    <r>
      <t>≫Rat</t>
    </r>
    <r>
      <rPr>
        <vertAlign val="subscript"/>
        <sz val="11"/>
        <color theme="1"/>
        <rFont val="Calibri"/>
        <family val="2"/>
        <scheme val="minor"/>
      </rPr>
      <t>ref</t>
    </r>
  </si>
  <si>
    <r>
      <t>Emissions CO2 kgCO</t>
    </r>
    <r>
      <rPr>
        <vertAlign val="subscript"/>
        <sz val="10"/>
        <color theme="1"/>
        <rFont val="Arial"/>
        <family val="2"/>
      </rPr>
      <t>2eq</t>
    </r>
    <r>
      <rPr>
        <sz val="10"/>
        <color theme="1"/>
        <rFont val="Arial"/>
        <family val="2"/>
      </rPr>
      <t>/m²/an</t>
    </r>
  </si>
  <si>
    <r>
      <t>Ratio m</t>
    </r>
    <r>
      <rPr>
        <vertAlign val="superscript"/>
        <sz val="10"/>
        <color theme="1"/>
        <rFont val="Arial"/>
        <family val="2"/>
      </rPr>
      <t>3</t>
    </r>
    <r>
      <rPr>
        <sz val="10"/>
        <color theme="1"/>
        <rFont val="Arial"/>
        <family val="2"/>
      </rPr>
      <t>/usager</t>
    </r>
  </si>
  <si>
    <t>Impact carbone</t>
  </si>
  <si>
    <t xml:space="preserve">Soumis Décret BACS </t>
  </si>
  <si>
    <t>Oui</t>
  </si>
  <si>
    <t>Non</t>
  </si>
  <si>
    <t>Début de l'année de reférence DEET 
(mois-(20)année)</t>
  </si>
  <si>
    <t xml:space="preserve">Coût </t>
  </si>
  <si>
    <t>Vente électricité PV 
(k€ TTC/an)</t>
  </si>
  <si>
    <t>Données à saisir
 si soumis DEET</t>
  </si>
  <si>
    <r>
      <t>Emissions CO</t>
    </r>
    <r>
      <rPr>
        <vertAlign val="subscript"/>
        <sz val="10"/>
        <color theme="1"/>
        <rFont val="Arial"/>
        <family val="2"/>
      </rPr>
      <t>2</t>
    </r>
    <r>
      <rPr>
        <sz val="10"/>
        <color theme="1"/>
        <rFont val="Arial"/>
        <family val="2"/>
      </rPr>
      <t xml:space="preserve"> </t>
    </r>
  </si>
  <si>
    <t>Source de
 l'évaluation</t>
  </si>
  <si>
    <t>Comparaison à des ratios de références</t>
  </si>
  <si>
    <t>Estimation théorique</t>
  </si>
  <si>
    <t>Mesure</t>
  </si>
  <si>
    <t>Facture énergétique
(k€ TTC/an)</t>
  </si>
  <si>
    <t>Valeurs absolues
 ou relatives</t>
  </si>
  <si>
    <t>MWh/an autoconsommés</t>
  </si>
  <si>
    <t>MWh/an injection réseau</t>
  </si>
  <si>
    <t>MWh/an total</t>
  </si>
  <si>
    <t>Total général (MWh/an)</t>
  </si>
  <si>
    <t>Approximation
 Energie primaire MWh/an</t>
  </si>
  <si>
    <t>Energie finale
MWh/an</t>
  </si>
  <si>
    <t xml:space="preserve">Eau chaude sanitaire </t>
  </si>
  <si>
    <t xml:space="preserve">Ventilation </t>
  </si>
  <si>
    <t xml:space="preserve">Auxiliaires </t>
  </si>
  <si>
    <t>Objectif DEET 2040
(MWh/an)</t>
  </si>
  <si>
    <t>Objectif DEET 2050  (MWh/an)</t>
  </si>
  <si>
    <t>Relatives</t>
  </si>
  <si>
    <t>Absolues</t>
  </si>
  <si>
    <t>Déperditions des parois</t>
  </si>
  <si>
    <t>Scénario 0</t>
  </si>
  <si>
    <t>Murs</t>
  </si>
  <si>
    <t>Toiture</t>
  </si>
  <si>
    <t>Ponts thermiques</t>
  </si>
  <si>
    <t>Baies/Menuiseries</t>
  </si>
  <si>
    <t>Sol</t>
  </si>
  <si>
    <t>Pour les données de consommations par énergie et par usage, il est demandé de prendre en compte la moyenne de consommation sur les 2 ou 3 dernières années.
 Si cela n'est pas possible, merci de bien faire coincider l'année des données de consommation au DJU renseigné dans l'onglet précédent</t>
  </si>
  <si>
    <t>Déperdition
% des pertes totales</t>
  </si>
  <si>
    <t>Approximation énergie primaire MWh/an</t>
  </si>
  <si>
    <t xml:space="preserve">Consommation de réf DEET 
MWh/an </t>
  </si>
  <si>
    <r>
      <t>Total m</t>
    </r>
    <r>
      <rPr>
        <vertAlign val="superscript"/>
        <sz val="10"/>
        <color theme="1"/>
        <rFont val="Arial"/>
        <family val="2"/>
      </rPr>
      <t>3</t>
    </r>
    <r>
      <rPr>
        <sz val="10"/>
        <color theme="1"/>
        <rFont val="Arial"/>
        <family val="2"/>
      </rPr>
      <t>/an</t>
    </r>
  </si>
  <si>
    <t>k€ /an</t>
  </si>
  <si>
    <t>Objectif DEET 2030 (MWh/an)</t>
  </si>
  <si>
    <t>Source de
l'évaluation</t>
  </si>
  <si>
    <t>Local vacant</t>
  </si>
  <si>
    <t>Acceuil petite enfance</t>
  </si>
  <si>
    <t>Audiovisuel - Radio - TV</t>
  </si>
  <si>
    <t>Commerce - Grande Surface Alimentaire - Supérette</t>
  </si>
  <si>
    <t>Commerces et services de détail - Alimentaire</t>
  </si>
  <si>
    <t>Commerces et services de détail - Equipement de la personne &amp; loisirs</t>
  </si>
  <si>
    <t>Services Publics - Mairie</t>
  </si>
  <si>
    <t>Services Publics – Locaux Techniques</t>
  </si>
  <si>
    <t>Bureaux - Banque</t>
  </si>
  <si>
    <t>Halles et marchés couverts</t>
  </si>
  <si>
    <t>Culture et spectacles</t>
  </si>
  <si>
    <t>Bibliothèque et médiathèque</t>
  </si>
  <si>
    <t>Enseignement Primaire</t>
  </si>
  <si>
    <t>Enseignement Supérieur</t>
  </si>
  <si>
    <t>Enseignement Secondaire - collège</t>
  </si>
  <si>
    <t>Enseignement Secondaire - lycée</t>
  </si>
  <si>
    <t>Enseignement - Formation continue pour adultes</t>
  </si>
  <si>
    <t>Etablissement de nuit et de loisirs</t>
  </si>
  <si>
    <t>Imprimerie et reprographie</t>
  </si>
  <si>
    <t>Hébergement touristique de courte durée (auberge de jeunesse, centre-sportif, colonies de vacances, gîte d'étape et refuge de montagne)</t>
  </si>
  <si>
    <t>Laboratoires</t>
  </si>
  <si>
    <t>Logistique</t>
  </si>
  <si>
    <t>Parc d'expositions</t>
  </si>
  <si>
    <t>Restauration</t>
  </si>
  <si>
    <t>Salles serveurs et centres d'exploitation informatique</t>
  </si>
  <si>
    <t>Santé - Etablissements médico-sociaux</t>
  </si>
  <si>
    <t>Santé - Centre hospitalier public</t>
  </si>
  <si>
    <t>Sports - Gymnase</t>
  </si>
  <si>
    <t>Sports - Autres</t>
  </si>
  <si>
    <t>Sports - Piscine</t>
  </si>
  <si>
    <t>Stationnement</t>
  </si>
  <si>
    <t>Terrain de camping</t>
  </si>
  <si>
    <t>Transport (gare, aéroport, locaux de transport urbain)</t>
  </si>
  <si>
    <t>Locaux associatifs</t>
  </si>
  <si>
    <t>Salle polyvalente</t>
  </si>
  <si>
    <t>Coût de maintenance à l'année
(exploitation, maintenance, changement d'équipement)
 (k€ TTC/an)</t>
  </si>
  <si>
    <t>Année</t>
  </si>
  <si>
    <t>Facture énergétique</t>
  </si>
  <si>
    <t>Coût d'exploitation/
maintenance
 année</t>
  </si>
  <si>
    <r>
      <t>Surface totale de plancher (S</t>
    </r>
    <r>
      <rPr>
        <vertAlign val="subscript"/>
        <sz val="10"/>
        <color rgb="FFFF0000"/>
        <rFont val="Arial"/>
        <family val="2"/>
      </rPr>
      <t>plancher</t>
    </r>
    <r>
      <rPr>
        <sz val="10"/>
        <color rgb="FFFF0000"/>
        <rFont val="Arial"/>
        <family val="2"/>
      </rPr>
      <t>)</t>
    </r>
  </si>
  <si>
    <r>
      <t>m</t>
    </r>
    <r>
      <rPr>
        <vertAlign val="superscript"/>
        <sz val="10"/>
        <color theme="1"/>
        <rFont val="Arial"/>
        <family val="2"/>
      </rPr>
      <t>3</t>
    </r>
  </si>
  <si>
    <t>Calcul du coût global du BET</t>
  </si>
  <si>
    <t>Coût global 
sur cette période
k€ TTC</t>
  </si>
  <si>
    <t>Période
(nombre d'années)</t>
  </si>
  <si>
    <t>Reporte les données de l'état actuel du bâtiment. Il comprend les données de consommation, de production PV, de conformité réglementaire (DPE, DEET…) et 
les budgets de fluide et de maintenance correspondants (TTC).</t>
  </si>
  <si>
    <t>Nom du bureau d'étude</t>
  </si>
  <si>
    <t>Coefficient de transmission
 surfacique du bâtiment</t>
  </si>
  <si>
    <r>
      <t>€ /m</t>
    </r>
    <r>
      <rPr>
        <vertAlign val="superscript"/>
        <sz val="10"/>
        <color theme="1"/>
        <rFont val="Arial"/>
        <family val="2"/>
      </rPr>
      <t>3-</t>
    </r>
  </si>
  <si>
    <r>
      <t>Ubât (W.m</t>
    </r>
    <r>
      <rPr>
        <vertAlign val="superscript"/>
        <sz val="10"/>
        <color theme="1"/>
        <rFont val="Arial"/>
        <family val="2"/>
      </rPr>
      <t>-2</t>
    </r>
    <r>
      <rPr>
        <sz val="10"/>
        <color theme="1"/>
        <rFont val="Arial"/>
        <family val="2"/>
      </rPr>
      <t>.K</t>
    </r>
    <r>
      <rPr>
        <vertAlign val="superscript"/>
        <sz val="10"/>
        <color theme="1"/>
        <rFont val="Arial"/>
        <family val="2"/>
      </rPr>
      <t>-1</t>
    </r>
    <r>
      <rPr>
        <sz val="10"/>
        <color theme="1"/>
        <rFont val="Arial"/>
        <family val="2"/>
      </rPr>
      <t>)</t>
    </r>
  </si>
  <si>
    <t>DEET et BACS</t>
  </si>
  <si>
    <t>Hypothèses pour mise à jour</t>
  </si>
  <si>
    <t>Taux d'actualisation énergie</t>
  </si>
  <si>
    <t>Taux d'actualisation maintenance</t>
  </si>
  <si>
    <t>Comptage/sous-comptage</t>
  </si>
  <si>
    <t>Factures</t>
  </si>
  <si>
    <t>Surface Hors d'Œuvre Nette (SHON)</t>
  </si>
  <si>
    <t>En rouge,
données obligatoires sur cet onglet</t>
  </si>
  <si>
    <t>Données indicatives à saisir
(facultatives)</t>
  </si>
  <si>
    <t>Les indicateurs fournies correspondent à des</t>
  </si>
  <si>
    <t>(privilégier réelles)</t>
  </si>
  <si>
    <t>Données étiquettes énergie et émissions</t>
  </si>
  <si>
    <t>Puissance perdue par type de surface 
(kW)</t>
  </si>
  <si>
    <t>Coefficient de conversion utilisé pour l'électricité dans l'audit</t>
  </si>
  <si>
    <t>Consommations globales par énergie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</si>
</sst>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C]mmmm\-yy;@"/>
    <numFmt numFmtId="165" formatCode="0.000"/>
    <numFmt numFmtId="166" formatCode="[$-40C]mmm\-yy;@"/>
  </numFmts>
  <fonts count="19"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theme="1"/>
      <name val="Calibri"/>
      <family val="2"/>
      <scheme val="minor"/>
    </font>
    <font>
      <sz val="10"/>
      <color rgb="FFFF0000"/>
      <name val="Arial"/>
      <family val="2"/>
    </font>
    <font>
      <sz val="10"/>
      <color theme="1"/>
      <name val="Arial"/>
      <family val="2"/>
    </font>
    <font>
      <b/>
      <sz val="10"/>
      <color theme="1"/>
      <name val="Arial"/>
      <family val="2"/>
    </font>
    <font>
      <vertAlign val="subscript"/>
      <sz val="10"/>
      <color rgb="FFFF0000"/>
      <name val="Arial"/>
      <family val="2"/>
    </font>
    <font>
      <b/>
      <sz val="10"/>
      <color theme="0"/>
      <name val="Arial"/>
      <family val="2"/>
    </font>
    <font>
      <vertAlign val="subscript"/>
      <sz val="11"/>
      <color theme="1"/>
      <name val="Calibri"/>
      <family val="2"/>
      <scheme val="minor"/>
    </font>
    <font>
      <vertAlign val="subscript"/>
      <sz val="10"/>
      <color theme="1"/>
      <name val="Arial"/>
      <family val="2"/>
    </font>
    <font>
      <vertAlign val="superscript"/>
      <sz val="10"/>
      <color theme="1"/>
      <name val="Arial"/>
      <family val="2"/>
    </font>
    <font>
      <b/>
      <sz val="14"/>
      <color theme="1"/>
      <name val="Arial"/>
      <family val="2"/>
    </font>
    <font>
      <sz val="10"/>
      <name val="Arial"/>
      <family val="2"/>
    </font>
    <font>
      <sz val="11"/>
      <color theme="1"/>
      <name val="Calibri"/>
      <family val="2"/>
      <scheme val="minor"/>
    </font>
    <font>
      <sz val="8"/>
      <name val="Calibri"/>
      <family val="2"/>
      <scheme val="minor"/>
    </font>
  </fonts>
  <fills count="22">
    <fill>
      <patternFill patternType="none"/>
    </fill>
    <fill>
      <patternFill patternType="gray125"/>
    </fill>
    <fill>
      <patternFill patternType="solid">
        <fgColor rgb="FFC2D69B"/>
        <bgColor rgb="FFC2D69B"/>
      </patternFill>
    </fill>
    <fill>
      <patternFill patternType="solid">
        <fgColor rgb="FFB6DDE8"/>
        <bgColor rgb="FFB6DDE8"/>
      </patternFill>
    </fill>
    <fill>
      <patternFill patternType="solid">
        <fgColor rgb="FFFFFFFF"/>
        <bgColor rgb="FFFFFFFF"/>
      </patternFill>
    </fill>
    <fill>
      <patternFill patternType="solid">
        <fgColor rgb="FF660066"/>
        <bgColor rgb="FFFABF8F"/>
      </patternFill>
    </fill>
    <fill>
      <patternFill patternType="solid">
        <fgColor rgb="FFFF0000"/>
        <bgColor indexed="64"/>
      </patternFill>
    </fill>
    <fill>
      <patternFill patternType="solid">
        <fgColor theme="0"/>
        <bgColor rgb="FFFABF8F"/>
      </patternFill>
    </fill>
    <fill>
      <patternFill patternType="solid">
        <fgColor theme="0"/>
        <bgColor indexed="64"/>
      </patternFill>
    </fill>
    <fill>
      <patternFill patternType="solid">
        <fgColor theme="6" tint="0.59999389629810485"/>
        <bgColor rgb="FFC2D69B"/>
      </patternFill>
    </fill>
    <fill>
      <patternFill patternType="solid">
        <fgColor theme="6" tint="0.59999389629810485"/>
        <bgColor rgb="FFB6D7A8"/>
      </patternFill>
    </fill>
    <fill>
      <patternFill patternType="solid">
        <fgColor theme="6" tint="0.59999389629810485"/>
        <bgColor indexed="64"/>
      </patternFill>
    </fill>
    <fill>
      <patternFill patternType="solid">
        <fgColor theme="2"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2" tint="-4.9989318521683403E-2"/>
        <bgColor rgb="FFD8D8D8"/>
      </patternFill>
    </fill>
    <fill>
      <patternFill patternType="solid">
        <fgColor theme="7" tint="0.59999389629810485"/>
        <bgColor indexed="64"/>
      </patternFill>
    </fill>
    <fill>
      <patternFill patternType="solid">
        <fgColor theme="0"/>
        <bgColor rgb="FFC2D69B"/>
      </patternFill>
    </fill>
    <fill>
      <patternFill patternType="solid">
        <fgColor theme="0" tint="-4.9989318521683403E-2"/>
        <bgColor indexed="64"/>
      </patternFill>
    </fill>
    <fill>
      <patternFill patternType="solid">
        <fgColor theme="0" tint="-0.14999847407452621"/>
        <bgColor rgb="FFC2D69B"/>
      </patternFill>
    </fill>
    <fill>
      <patternFill patternType="solid">
        <fgColor theme="0"/>
        <bgColor rgb="FFB8CCE4"/>
      </patternFill>
    </fill>
    <fill>
      <patternFill patternType="solid">
        <fgColor theme="0"/>
        <bgColor rgb="FFB6D7A8"/>
      </patternFill>
    </fill>
  </fills>
  <borders count="48">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thin">
        <color rgb="FF000000"/>
      </top>
      <bottom style="thin">
        <color rgb="FF000000"/>
      </bottom>
      <diagonal/>
    </border>
    <border>
      <left style="medium">
        <color rgb="FF000000"/>
      </left>
      <right/>
      <top/>
      <bottom/>
      <diagonal/>
    </border>
    <border>
      <left style="thin">
        <color rgb="FF000000"/>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medium">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ck">
        <color indexed="64"/>
      </left>
      <right style="thick">
        <color indexed="64"/>
      </right>
      <top style="thick">
        <color indexed="64"/>
      </top>
      <bottom/>
      <diagonal/>
    </border>
    <border>
      <left style="thick">
        <color indexed="64"/>
      </left>
      <right style="thick">
        <color indexed="64"/>
      </right>
      <top/>
      <bottom/>
      <diagonal/>
    </border>
    <border>
      <left style="thick">
        <color indexed="64"/>
      </left>
      <right style="thick">
        <color indexed="64"/>
      </right>
      <top/>
      <bottom style="thick">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theme="1"/>
      </bottom>
      <diagonal/>
    </border>
    <border>
      <left style="thin">
        <color theme="1"/>
      </left>
      <right/>
      <top style="thin">
        <color theme="1"/>
      </top>
      <bottom style="thin">
        <color rgb="FF000000"/>
      </bottom>
      <diagonal/>
    </border>
    <border>
      <left/>
      <right/>
      <top style="thin">
        <color theme="1"/>
      </top>
      <bottom style="thin">
        <color rgb="FF000000"/>
      </bottom>
      <diagonal/>
    </border>
    <border>
      <left style="thin">
        <color theme="1"/>
      </left>
      <right style="thin">
        <color rgb="FF000000"/>
      </right>
      <top style="thin">
        <color rgb="FF000000"/>
      </top>
      <bottom style="thin">
        <color rgb="FF000000"/>
      </bottom>
      <diagonal/>
    </border>
    <border>
      <left style="thin">
        <color theme="1"/>
      </left>
      <right style="thin">
        <color rgb="FF000000"/>
      </right>
      <top style="thin">
        <color rgb="FF000000"/>
      </top>
      <bottom style="thin">
        <color theme="1"/>
      </bottom>
      <diagonal/>
    </border>
    <border>
      <left style="thin">
        <color rgb="FF000000"/>
      </left>
      <right style="thin">
        <color theme="1"/>
      </right>
      <top style="thin">
        <color rgb="FF000000"/>
      </top>
      <bottom style="thin">
        <color theme="1"/>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s>
  <cellStyleXfs count="2">
    <xf numFmtId="0" fontId="0" fillId="0" borderId="0"/>
    <xf numFmtId="0" fontId="17" fillId="0" borderId="2"/>
  </cellStyleXfs>
  <cellXfs count="157">
    <xf numFmtId="0" fontId="0" fillId="0" borderId="0" xfId="0"/>
    <xf numFmtId="0" fontId="9" fillId="0" borderId="0" xfId="0" applyFont="1"/>
    <xf numFmtId="0" fontId="8" fillId="0" borderId="1" xfId="0" applyFont="1" applyBorder="1"/>
    <xf numFmtId="0" fontId="8" fillId="0" borderId="5" xfId="0" applyFont="1" applyBorder="1"/>
    <xf numFmtId="0" fontId="8" fillId="0" borderId="3" xfId="0" applyFont="1" applyBorder="1"/>
    <xf numFmtId="0" fontId="8" fillId="0" borderId="5" xfId="0" applyFont="1" applyBorder="1" applyAlignment="1">
      <alignment horizontal="center" vertical="top"/>
    </xf>
    <xf numFmtId="0" fontId="8" fillId="0" borderId="1" xfId="0" applyFont="1" applyBorder="1" applyAlignment="1">
      <alignment horizontal="center" vertical="center" wrapText="1"/>
    </xf>
    <xf numFmtId="0" fontId="8" fillId="0" borderId="5" xfId="0" applyFont="1" applyBorder="1" applyAlignment="1">
      <alignment horizontal="center"/>
    </xf>
    <xf numFmtId="0" fontId="8" fillId="0" borderId="1" xfId="0" applyFont="1" applyBorder="1" applyAlignment="1">
      <alignment horizontal="center" vertical="center"/>
    </xf>
    <xf numFmtId="0" fontId="8" fillId="0" borderId="0" xfId="0" applyFont="1"/>
    <xf numFmtId="0" fontId="4" fillId="0" borderId="0" xfId="0" applyFont="1"/>
    <xf numFmtId="0" fontId="5" fillId="0" borderId="2" xfId="0" applyFont="1" applyBorder="1"/>
    <xf numFmtId="0" fontId="6" fillId="0" borderId="2" xfId="0" applyFont="1" applyBorder="1"/>
    <xf numFmtId="0" fontId="0" fillId="0" borderId="2" xfId="0" applyBorder="1"/>
    <xf numFmtId="0" fontId="4" fillId="0" borderId="2" xfId="0" applyFont="1" applyBorder="1"/>
    <xf numFmtId="1" fontId="8" fillId="0" borderId="11" xfId="0" applyNumberFormat="1" applyFont="1" applyBorder="1" applyAlignment="1">
      <alignment horizontal="center" vertical="center"/>
    </xf>
    <xf numFmtId="0" fontId="8" fillId="0" borderId="2" xfId="0" applyFont="1" applyBorder="1" applyAlignment="1">
      <alignment horizontal="center" vertical="center"/>
    </xf>
    <xf numFmtId="164" fontId="0" fillId="0" borderId="0" xfId="0" applyNumberFormat="1"/>
    <xf numFmtId="0" fontId="8" fillId="0" borderId="5" xfId="0" applyFont="1" applyBorder="1" applyAlignment="1">
      <alignment horizontal="center" vertical="center"/>
    </xf>
    <xf numFmtId="0" fontId="8" fillId="0" borderId="15"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Border="1"/>
    <xf numFmtId="0" fontId="8" fillId="0" borderId="11" xfId="0" applyFont="1" applyBorder="1" applyAlignment="1">
      <alignment horizontal="center" vertical="center" wrapText="1"/>
    </xf>
    <xf numFmtId="0" fontId="8" fillId="0" borderId="11" xfId="0" applyFont="1" applyBorder="1" applyAlignment="1">
      <alignment horizontal="center"/>
    </xf>
    <xf numFmtId="0" fontId="3" fillId="0" borderId="2" xfId="0" applyFont="1" applyBorder="1"/>
    <xf numFmtId="0" fontId="8" fillId="0" borderId="11" xfId="0" applyFont="1" applyBorder="1"/>
    <xf numFmtId="9" fontId="8" fillId="0" borderId="11" xfId="0" applyNumberFormat="1" applyFont="1" applyBorder="1" applyAlignment="1">
      <alignment horizontal="center"/>
    </xf>
    <xf numFmtId="1" fontId="8" fillId="0" borderId="11" xfId="0" applyNumberFormat="1" applyFont="1" applyBorder="1" applyAlignment="1">
      <alignment horizontal="center"/>
    </xf>
    <xf numFmtId="0" fontId="8" fillId="0" borderId="11" xfId="0" applyFont="1" applyBorder="1" applyAlignment="1">
      <alignment horizontal="center" vertical="center"/>
    </xf>
    <xf numFmtId="2" fontId="8" fillId="0" borderId="11" xfId="0" applyNumberFormat="1" applyFont="1" applyBorder="1" applyAlignment="1">
      <alignment horizontal="center"/>
    </xf>
    <xf numFmtId="9" fontId="8" fillId="14" borderId="2" xfId="0" applyNumberFormat="1" applyFont="1" applyFill="1" applyBorder="1" applyAlignment="1">
      <alignment horizontal="center"/>
    </xf>
    <xf numFmtId="1" fontId="8" fillId="14" borderId="2" xfId="0" applyNumberFormat="1" applyFont="1" applyFill="1" applyBorder="1" applyAlignment="1">
      <alignment horizontal="center"/>
    </xf>
    <xf numFmtId="0" fontId="8" fillId="14" borderId="2" xfId="0" applyFont="1" applyFill="1" applyBorder="1" applyAlignment="1">
      <alignment horizontal="center" vertical="center"/>
    </xf>
    <xf numFmtId="2" fontId="8" fillId="14" borderId="2" xfId="0" applyNumberFormat="1" applyFont="1" applyFill="1" applyBorder="1" applyAlignment="1">
      <alignment horizontal="center"/>
    </xf>
    <xf numFmtId="0" fontId="8" fillId="0" borderId="8" xfId="0" applyFont="1" applyBorder="1"/>
    <xf numFmtId="0" fontId="9" fillId="0" borderId="2" xfId="0" applyFont="1" applyBorder="1"/>
    <xf numFmtId="0" fontId="8" fillId="0" borderId="11" xfId="0" applyFont="1" applyBorder="1" applyAlignment="1">
      <alignment horizontal="center" vertical="top"/>
    </xf>
    <xf numFmtId="0" fontId="11" fillId="7" borderId="11" xfId="0" applyFont="1" applyFill="1" applyBorder="1" applyAlignment="1">
      <alignment horizontal="center" vertical="center"/>
    </xf>
    <xf numFmtId="0" fontId="9" fillId="0" borderId="35" xfId="0" applyFont="1" applyBorder="1"/>
    <xf numFmtId="0" fontId="9" fillId="4" borderId="30" xfId="0" applyFont="1" applyFill="1" applyBorder="1" applyAlignment="1">
      <alignment horizontal="center"/>
    </xf>
    <xf numFmtId="0" fontId="9" fillId="0" borderId="30" xfId="0" applyFont="1" applyBorder="1" applyAlignment="1">
      <alignment horizontal="center"/>
    </xf>
    <xf numFmtId="1" fontId="9" fillId="0" borderId="30" xfId="0" applyNumberFormat="1" applyFont="1" applyBorder="1" applyAlignment="1">
      <alignment horizontal="center"/>
    </xf>
    <xf numFmtId="0" fontId="8" fillId="19" borderId="2" xfId="0" applyFont="1" applyFill="1" applyBorder="1" applyAlignment="1">
      <alignment horizontal="center"/>
    </xf>
    <xf numFmtId="0" fontId="8" fillId="11" borderId="11" xfId="0" applyFont="1" applyFill="1" applyBorder="1" applyAlignment="1" applyProtection="1">
      <alignment horizontal="center" vertical="center"/>
      <protection locked="0"/>
    </xf>
    <xf numFmtId="0" fontId="8" fillId="9" borderId="11" xfId="0" applyFont="1" applyFill="1" applyBorder="1" applyAlignment="1" applyProtection="1">
      <alignment horizontal="center"/>
      <protection locked="0"/>
    </xf>
    <xf numFmtId="0" fontId="8" fillId="9" borderId="11" xfId="0" applyFont="1" applyFill="1" applyBorder="1" applyProtection="1">
      <protection locked="0"/>
    </xf>
    <xf numFmtId="1" fontId="8" fillId="9" borderId="11" xfId="0" applyNumberFormat="1" applyFont="1" applyFill="1" applyBorder="1" applyAlignment="1" applyProtection="1">
      <alignment horizontal="center"/>
      <protection locked="0"/>
    </xf>
    <xf numFmtId="0" fontId="8" fillId="3" borderId="11" xfId="0" applyFont="1" applyFill="1" applyBorder="1" applyAlignment="1" applyProtection="1">
      <alignment horizontal="center" vertical="center"/>
      <protection locked="0"/>
    </xf>
    <xf numFmtId="164" fontId="8" fillId="3" borderId="11" xfId="0" applyNumberFormat="1" applyFont="1" applyFill="1" applyBorder="1" applyAlignment="1" applyProtection="1">
      <alignment horizontal="center" vertical="center"/>
      <protection locked="0"/>
    </xf>
    <xf numFmtId="0" fontId="8" fillId="0" borderId="11" xfId="0" applyFont="1" applyBorder="1" applyAlignment="1">
      <alignment vertical="center" wrapText="1"/>
    </xf>
    <xf numFmtId="0" fontId="7" fillId="0" borderId="11" xfId="0" applyFont="1" applyBorder="1" applyAlignment="1">
      <alignment vertical="center" wrapText="1"/>
    </xf>
    <xf numFmtId="0" fontId="7" fillId="0" borderId="11" xfId="0" applyFont="1" applyBorder="1"/>
    <xf numFmtId="0" fontId="8" fillId="9" borderId="1" xfId="0" applyFont="1" applyFill="1" applyBorder="1" applyAlignment="1" applyProtection="1">
      <alignment horizontal="center" vertical="center"/>
      <protection locked="0"/>
    </xf>
    <xf numFmtId="0" fontId="8" fillId="0" borderId="0" xfId="0" applyFont="1" applyAlignment="1">
      <alignment horizontal="center"/>
    </xf>
    <xf numFmtId="9" fontId="8" fillId="8" borderId="11" xfId="0" applyNumberFormat="1" applyFont="1" applyFill="1" applyBorder="1" applyAlignment="1">
      <alignment horizontal="center" vertical="center" wrapText="1"/>
    </xf>
    <xf numFmtId="0" fontId="8" fillId="17" borderId="11" xfId="0" applyFont="1" applyFill="1" applyBorder="1" applyAlignment="1">
      <alignment horizontal="center" vertical="center" wrapText="1"/>
    </xf>
    <xf numFmtId="0" fontId="8" fillId="0" borderId="5" xfId="0" applyFont="1" applyBorder="1" applyAlignment="1">
      <alignment vertical="center"/>
    </xf>
    <xf numFmtId="0" fontId="8" fillId="9" borderId="15" xfId="0" applyFont="1" applyFill="1" applyBorder="1" applyAlignment="1">
      <alignment horizontal="center" vertical="center"/>
    </xf>
    <xf numFmtId="0" fontId="8" fillId="3" borderId="15" xfId="0" applyFont="1" applyFill="1" applyBorder="1" applyAlignment="1">
      <alignment horizontal="center" vertical="center" wrapText="1"/>
    </xf>
    <xf numFmtId="0" fontId="8" fillId="9" borderId="8" xfId="0" applyFont="1" applyFill="1" applyBorder="1" applyAlignment="1" applyProtection="1">
      <alignment horizontal="center" vertical="center"/>
      <protection locked="0"/>
    </xf>
    <xf numFmtId="0" fontId="11" fillId="6" borderId="0" xfId="0" applyFont="1" applyFill="1" applyAlignment="1">
      <alignment horizontal="center" vertical="center" wrapText="1"/>
    </xf>
    <xf numFmtId="0" fontId="8" fillId="0" borderId="0" xfId="0" applyFont="1" applyAlignment="1">
      <alignment horizontal="center" vertical="top"/>
    </xf>
    <xf numFmtId="0" fontId="8" fillId="11" borderId="11" xfId="0" applyFont="1" applyFill="1" applyBorder="1" applyProtection="1">
      <protection locked="0"/>
    </xf>
    <xf numFmtId="0" fontId="9" fillId="0" borderId="29" xfId="0" applyFont="1" applyBorder="1"/>
    <xf numFmtId="0" fontId="8" fillId="0" borderId="0" xfId="0" applyFont="1" applyAlignment="1">
      <alignment wrapText="1"/>
    </xf>
    <xf numFmtId="0" fontId="8" fillId="10" borderId="34" xfId="0" applyFont="1" applyFill="1" applyBorder="1" applyProtection="1">
      <protection locked="0"/>
    </xf>
    <xf numFmtId="0" fontId="8" fillId="14" borderId="2" xfId="0" applyFont="1" applyFill="1" applyBorder="1"/>
    <xf numFmtId="0" fontId="8" fillId="0" borderId="0" xfId="0" applyFont="1" applyAlignment="1">
      <alignment vertical="top"/>
    </xf>
    <xf numFmtId="0" fontId="8" fillId="12" borderId="33" xfId="0" applyFont="1" applyFill="1" applyBorder="1"/>
    <xf numFmtId="0" fontId="8" fillId="0" borderId="16"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horizontal="center" vertical="center" wrapText="1"/>
    </xf>
    <xf numFmtId="0" fontId="16" fillId="14" borderId="2" xfId="0" applyFont="1" applyFill="1" applyBorder="1"/>
    <xf numFmtId="165" fontId="8" fillId="0" borderId="0" xfId="0" applyNumberFormat="1" applyFont="1" applyAlignment="1">
      <alignment horizontal="center" vertical="center"/>
    </xf>
    <xf numFmtId="0" fontId="8" fillId="13" borderId="11" xfId="0" applyFont="1" applyFill="1" applyBorder="1" applyAlignment="1" applyProtection="1">
      <alignment horizontal="center" vertical="center"/>
      <protection locked="0"/>
    </xf>
    <xf numFmtId="0" fontId="8" fillId="0" borderId="0" xfId="0" applyFont="1" applyAlignment="1">
      <alignment horizontal="center" wrapText="1"/>
    </xf>
    <xf numFmtId="0" fontId="9" fillId="0" borderId="11" xfId="0" applyFont="1" applyBorder="1" applyAlignment="1">
      <alignment horizontal="center" vertical="center" wrapText="1"/>
    </xf>
    <xf numFmtId="0" fontId="8" fillId="12" borderId="2" xfId="0" applyFont="1" applyFill="1" applyBorder="1"/>
    <xf numFmtId="3" fontId="8" fillId="0" borderId="2" xfId="0" applyNumberFormat="1" applyFont="1" applyBorder="1" applyAlignment="1">
      <alignment horizontal="center" vertical="center"/>
    </xf>
    <xf numFmtId="0" fontId="15" fillId="0" borderId="0" xfId="0" applyFont="1" applyAlignment="1">
      <alignment horizontal="center" vertical="center"/>
    </xf>
    <xf numFmtId="0" fontId="8" fillId="2" borderId="11" xfId="0" applyFont="1" applyFill="1" applyBorder="1" applyProtection="1">
      <protection locked="0"/>
    </xf>
    <xf numFmtId="0" fontId="8" fillId="2" borderId="1" xfId="0" applyFont="1" applyFill="1" applyBorder="1"/>
    <xf numFmtId="0" fontId="8" fillId="3" borderId="2" xfId="0" applyFont="1" applyFill="1" applyBorder="1"/>
    <xf numFmtId="0" fontId="7" fillId="2" borderId="11" xfId="0" applyFont="1" applyFill="1" applyBorder="1" applyProtection="1">
      <protection locked="0"/>
    </xf>
    <xf numFmtId="0" fontId="8" fillId="3" borderId="11" xfId="0" applyFont="1" applyFill="1" applyBorder="1" applyProtection="1">
      <protection locked="0"/>
    </xf>
    <xf numFmtId="0" fontId="15" fillId="0" borderId="0" xfId="0" applyFont="1"/>
    <xf numFmtId="0" fontId="8" fillId="16" borderId="11" xfId="0" applyFont="1" applyFill="1" applyBorder="1" applyAlignment="1">
      <alignment horizontal="center" vertical="center"/>
    </xf>
    <xf numFmtId="0" fontId="8" fillId="16" borderId="0" xfId="0" applyFont="1" applyFill="1"/>
    <xf numFmtId="0" fontId="8" fillId="0" borderId="12" xfId="0" applyFont="1" applyBorder="1" applyAlignment="1">
      <alignment vertical="center"/>
    </xf>
    <xf numFmtId="0" fontId="8" fillId="2" borderId="12" xfId="0" applyFont="1" applyFill="1" applyBorder="1" applyAlignment="1">
      <alignment vertical="center"/>
    </xf>
    <xf numFmtId="0" fontId="8" fillId="0" borderId="13" xfId="0" applyFont="1" applyBorder="1" applyAlignment="1">
      <alignment vertical="center"/>
    </xf>
    <xf numFmtId="0" fontId="8" fillId="3" borderId="14" xfId="0" applyFont="1" applyFill="1" applyBorder="1" applyAlignment="1">
      <alignment vertical="center"/>
    </xf>
    <xf numFmtId="0" fontId="8" fillId="0" borderId="36" xfId="0" applyFont="1" applyBorder="1" applyAlignment="1">
      <alignment horizontal="center" vertical="center" wrapText="1"/>
    </xf>
    <xf numFmtId="165" fontId="8" fillId="0" borderId="37" xfId="0" applyNumberFormat="1" applyFont="1" applyBorder="1" applyAlignment="1">
      <alignment horizontal="center" vertical="center"/>
    </xf>
    <xf numFmtId="0" fontId="8" fillId="0" borderId="23" xfId="0" applyFont="1" applyBorder="1" applyAlignment="1">
      <alignment horizontal="center" vertical="center"/>
    </xf>
    <xf numFmtId="0" fontId="8" fillId="0" borderId="27"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xf>
    <xf numFmtId="0" fontId="8" fillId="11" borderId="28" xfId="0" applyFont="1" applyFill="1" applyBorder="1" applyAlignment="1" applyProtection="1">
      <alignment horizontal="center" vertical="center"/>
      <protection locked="0"/>
    </xf>
    <xf numFmtId="0" fontId="8" fillId="11" borderId="26" xfId="0" applyFont="1" applyFill="1" applyBorder="1" applyAlignment="1" applyProtection="1">
      <alignment horizontal="center" vertical="center"/>
      <protection locked="0"/>
    </xf>
    <xf numFmtId="166" fontId="8" fillId="2" borderId="11" xfId="0" applyNumberFormat="1" applyFont="1" applyFill="1" applyBorder="1" applyProtection="1">
      <protection locked="0"/>
    </xf>
    <xf numFmtId="1" fontId="8" fillId="14" borderId="2" xfId="0" applyNumberFormat="1" applyFont="1" applyFill="1" applyBorder="1" applyAlignment="1">
      <alignment horizontal="center" vertical="center"/>
    </xf>
    <xf numFmtId="1" fontId="8" fillId="8" borderId="11" xfId="0" applyNumberFormat="1" applyFont="1" applyFill="1" applyBorder="1" applyAlignment="1">
      <alignment horizontal="center" vertical="center"/>
    </xf>
    <xf numFmtId="0" fontId="8" fillId="19" borderId="2" xfId="0" applyFont="1" applyFill="1" applyBorder="1" applyAlignment="1" applyProtection="1">
      <alignment horizontal="center"/>
      <protection locked="0"/>
    </xf>
    <xf numFmtId="0" fontId="8" fillId="0" borderId="16" xfId="0" applyFont="1" applyBorder="1" applyAlignment="1">
      <alignment horizontal="center" vertical="center"/>
    </xf>
    <xf numFmtId="0" fontId="8" fillId="0" borderId="38" xfId="0" applyFont="1" applyBorder="1" applyAlignment="1">
      <alignment horizontal="center" vertical="center" wrapText="1"/>
    </xf>
    <xf numFmtId="0" fontId="8" fillId="12" borderId="2" xfId="0" applyFont="1" applyFill="1" applyBorder="1" applyAlignment="1">
      <alignment horizontal="center" vertical="center" wrapText="1"/>
    </xf>
    <xf numFmtId="0" fontId="8" fillId="12" borderId="2" xfId="0" applyFont="1" applyFill="1" applyBorder="1" applyProtection="1">
      <protection locked="0"/>
    </xf>
    <xf numFmtId="0" fontId="8" fillId="12" borderId="2" xfId="0" applyFont="1" applyFill="1" applyBorder="1" applyAlignment="1">
      <alignment vertical="center" wrapText="1"/>
    </xf>
    <xf numFmtId="0" fontId="5" fillId="0" borderId="41" xfId="1" applyFont="1" applyBorder="1" applyAlignment="1">
      <alignment horizontal="center" vertical="center" wrapText="1"/>
    </xf>
    <xf numFmtId="9" fontId="5" fillId="11" borderId="10" xfId="1" applyNumberFormat="1" applyFont="1" applyFill="1" applyBorder="1" applyAlignment="1" applyProtection="1">
      <alignment horizontal="center" vertical="center"/>
      <protection locked="0"/>
    </xf>
    <xf numFmtId="0" fontId="5" fillId="0" borderId="42" xfId="1" applyFont="1" applyBorder="1" applyAlignment="1">
      <alignment horizontal="center" vertical="center" wrapText="1"/>
    </xf>
    <xf numFmtId="9" fontId="5" fillId="11" borderId="43" xfId="1" applyNumberFormat="1" applyFont="1" applyFill="1" applyBorder="1" applyAlignment="1" applyProtection="1">
      <alignment horizontal="center" vertical="center"/>
      <protection locked="0"/>
    </xf>
    <xf numFmtId="0" fontId="8" fillId="9" borderId="4" xfId="0" applyFont="1" applyFill="1" applyBorder="1" applyAlignment="1" applyProtection="1">
      <alignment horizontal="center" vertical="center"/>
      <protection locked="0"/>
    </xf>
    <xf numFmtId="0" fontId="8" fillId="0" borderId="4" xfId="0" applyFont="1" applyBorder="1" applyAlignment="1">
      <alignment horizontal="center" vertical="center"/>
    </xf>
    <xf numFmtId="0" fontId="8" fillId="9" borderId="9" xfId="0" applyFont="1" applyFill="1" applyBorder="1" applyAlignment="1" applyProtection="1">
      <alignment horizontal="center" vertical="center"/>
      <protection locked="0"/>
    </xf>
    <xf numFmtId="0" fontId="2" fillId="0" borderId="2" xfId="0" applyFont="1" applyBorder="1"/>
    <xf numFmtId="0" fontId="7" fillId="0" borderId="0" xfId="0" applyFont="1" applyAlignment="1">
      <alignment wrapText="1"/>
    </xf>
    <xf numFmtId="0" fontId="9" fillId="0" borderId="45" xfId="0" applyFont="1" applyBorder="1" applyAlignment="1" applyProtection="1">
      <alignment horizontal="center"/>
      <protection locked="0"/>
    </xf>
    <xf numFmtId="2" fontId="8" fillId="0" borderId="46" xfId="0" applyNumberFormat="1" applyFont="1" applyBorder="1" applyAlignment="1">
      <alignment horizontal="center"/>
    </xf>
    <xf numFmtId="2" fontId="9" fillId="0" borderId="44" xfId="0" applyNumberFormat="1" applyFont="1" applyBorder="1" applyAlignment="1">
      <alignment horizontal="center"/>
    </xf>
    <xf numFmtId="0" fontId="8" fillId="12" borderId="11" xfId="0" applyFont="1" applyFill="1" applyBorder="1" applyAlignment="1" applyProtection="1">
      <alignment horizontal="center" vertical="center"/>
      <protection locked="0"/>
    </xf>
    <xf numFmtId="0" fontId="8" fillId="12" borderId="0" xfId="0" applyFont="1" applyFill="1" applyAlignment="1">
      <alignment horizontal="center" vertical="center" wrapText="1"/>
    </xf>
    <xf numFmtId="0" fontId="1" fillId="0" borderId="2" xfId="0" applyFont="1" applyBorder="1"/>
    <xf numFmtId="0" fontId="8" fillId="21" borderId="2" xfId="0" applyFont="1" applyFill="1" applyBorder="1" applyProtection="1">
      <protection locked="0"/>
    </xf>
    <xf numFmtId="0" fontId="8" fillId="0" borderId="0" xfId="0" applyFont="1" applyAlignment="1">
      <alignment horizontal="center" vertical="center" wrapText="1"/>
    </xf>
    <xf numFmtId="0" fontId="8" fillId="0" borderId="0" xfId="0" applyFont="1" applyAlignment="1">
      <alignment horizontal="center" vertical="center"/>
    </xf>
    <xf numFmtId="0" fontId="8" fillId="0" borderId="11" xfId="0" applyFont="1" applyBorder="1" applyAlignment="1">
      <alignment horizontal="left" vertical="center" wrapText="1"/>
    </xf>
    <xf numFmtId="0" fontId="8" fillId="0" borderId="11" xfId="0" applyFont="1" applyBorder="1" applyAlignment="1">
      <alignment horizontal="left" vertical="center"/>
    </xf>
    <xf numFmtId="0" fontId="8" fillId="16" borderId="11" xfId="0" applyFont="1" applyFill="1" applyBorder="1" applyAlignment="1">
      <alignment horizontal="left" vertical="center"/>
    </xf>
    <xf numFmtId="0" fontId="11" fillId="5" borderId="6" xfId="0" applyFont="1" applyFill="1" applyBorder="1" applyAlignment="1">
      <alignment horizontal="center" vertical="center"/>
    </xf>
    <xf numFmtId="0" fontId="11" fillId="5" borderId="2" xfId="0" applyFont="1" applyFill="1" applyBorder="1" applyAlignment="1">
      <alignment horizontal="center" vertical="center"/>
    </xf>
    <xf numFmtId="0" fontId="5" fillId="20" borderId="39" xfId="1" applyFont="1" applyFill="1" applyBorder="1" applyAlignment="1">
      <alignment horizontal="center" vertical="center"/>
    </xf>
    <xf numFmtId="0" fontId="5" fillId="20" borderId="40" xfId="1" applyFont="1" applyFill="1" applyBorder="1" applyAlignment="1">
      <alignment horizontal="center" vertical="center"/>
    </xf>
    <xf numFmtId="0" fontId="11" fillId="5" borderId="11" xfId="0" applyFont="1" applyFill="1" applyBorder="1" applyAlignment="1">
      <alignment horizontal="center" vertical="center"/>
    </xf>
    <xf numFmtId="0" fontId="8" fillId="18" borderId="32" xfId="0" applyFont="1" applyFill="1" applyBorder="1" applyAlignment="1">
      <alignment horizontal="center"/>
    </xf>
    <xf numFmtId="0" fontId="8" fillId="18" borderId="31" xfId="0" applyFont="1" applyFill="1" applyBorder="1" applyAlignment="1">
      <alignment horizontal="center"/>
    </xf>
    <xf numFmtId="0" fontId="8" fillId="18" borderId="33" xfId="0" applyFont="1" applyFill="1" applyBorder="1" applyAlignment="1">
      <alignment horizontal="center"/>
    </xf>
    <xf numFmtId="0" fontId="8" fillId="15" borderId="2" xfId="0" applyFont="1" applyFill="1" applyBorder="1"/>
    <xf numFmtId="0" fontId="16" fillId="12" borderId="2" xfId="0" applyFont="1" applyFill="1" applyBorder="1"/>
    <xf numFmtId="0" fontId="8" fillId="0" borderId="11" xfId="0" applyFont="1" applyBorder="1" applyAlignment="1">
      <alignment horizontal="center" vertical="center" wrapText="1"/>
    </xf>
    <xf numFmtId="0" fontId="8" fillId="9" borderId="11" xfId="0" applyFont="1" applyFill="1" applyBorder="1" applyAlignment="1" applyProtection="1">
      <alignment horizontal="center"/>
      <protection locked="0"/>
    </xf>
    <xf numFmtId="0" fontId="16" fillId="12" borderId="2" xfId="0" applyFont="1" applyFill="1" applyBorder="1" applyAlignment="1">
      <alignment horizontal="center"/>
    </xf>
    <xf numFmtId="0" fontId="8" fillId="14" borderId="2" xfId="0" applyFont="1" applyFill="1" applyBorder="1" applyAlignment="1">
      <alignment horizontal="center"/>
    </xf>
    <xf numFmtId="0" fontId="16" fillId="12" borderId="17" xfId="0" applyFont="1" applyFill="1" applyBorder="1" applyAlignment="1">
      <alignment horizontal="center"/>
    </xf>
    <xf numFmtId="0" fontId="16" fillId="12" borderId="18" xfId="0" applyFont="1" applyFill="1" applyBorder="1" applyAlignment="1">
      <alignment horizontal="center"/>
    </xf>
    <xf numFmtId="0" fontId="16" fillId="12" borderId="19" xfId="0" applyFont="1" applyFill="1" applyBorder="1" applyAlignment="1">
      <alignment horizontal="center"/>
    </xf>
    <xf numFmtId="0" fontId="16" fillId="12" borderId="20" xfId="0" applyFont="1" applyFill="1" applyBorder="1" applyAlignment="1">
      <alignment horizontal="center"/>
    </xf>
    <xf numFmtId="0" fontId="16" fillId="12" borderId="21" xfId="0" applyFont="1" applyFill="1" applyBorder="1" applyAlignment="1">
      <alignment horizontal="center"/>
    </xf>
    <xf numFmtId="0" fontId="16" fillId="12" borderId="22" xfId="0" applyFont="1" applyFill="1" applyBorder="1" applyAlignment="1">
      <alignment horizontal="center"/>
    </xf>
    <xf numFmtId="0" fontId="8" fillId="15" borderId="7" xfId="0" applyFont="1" applyFill="1" applyBorder="1" applyAlignment="1">
      <alignment horizontal="center"/>
    </xf>
    <xf numFmtId="0" fontId="8" fillId="15" borderId="2" xfId="0" applyFont="1" applyFill="1" applyBorder="1" applyAlignment="1">
      <alignment horizontal="center"/>
    </xf>
    <xf numFmtId="0" fontId="16" fillId="18" borderId="32" xfId="0" applyFont="1" applyFill="1" applyBorder="1"/>
    <xf numFmtId="0" fontId="16" fillId="18" borderId="31" xfId="0" applyFont="1" applyFill="1" applyBorder="1"/>
    <xf numFmtId="0" fontId="8" fillId="0" borderId="47" xfId="0" applyFont="1" applyBorder="1"/>
    <xf numFmtId="0" fontId="8" fillId="0" borderId="29" xfId="0" applyFont="1" applyBorder="1"/>
    <xf numFmtId="2" fontId="8" fillId="11" borderId="11" xfId="0" applyNumberFormat="1" applyFont="1" applyFill="1" applyBorder="1" applyAlignment="1" applyProtection="1">
      <alignment horizontal="center" vertical="center"/>
      <protection locked="0"/>
    </xf>
  </cellXfs>
  <cellStyles count="2">
    <cellStyle name="Normal" xfId="0" builtinId="0"/>
    <cellStyle name="Normal 2" xfId="1" xr:uid="{991CE153-9F03-4C76-A2D1-56CC1805C667}"/>
  </cellStyles>
  <dxfs count="10">
    <dxf>
      <font>
        <color theme="0"/>
      </font>
      <fill>
        <patternFill>
          <bgColor theme="6" tint="-0.24994659260841701"/>
        </patternFill>
      </fill>
    </dxf>
    <dxf>
      <font>
        <color theme="0"/>
      </font>
      <fill>
        <patternFill>
          <bgColor theme="7" tint="0.39994506668294322"/>
        </patternFill>
      </fill>
    </dxf>
    <dxf>
      <font>
        <color theme="0"/>
      </font>
      <fill>
        <patternFill>
          <bgColor theme="6" tint="-0.24994659260841701"/>
        </patternFill>
      </fill>
    </dxf>
    <dxf>
      <font>
        <color theme="0"/>
      </font>
      <fill>
        <patternFill>
          <bgColor theme="7" tint="0.39994506668294322"/>
        </patternFill>
      </fill>
    </dxf>
    <dxf>
      <font>
        <color theme="0"/>
      </font>
      <fill>
        <patternFill>
          <bgColor rgb="FF00B050"/>
        </patternFill>
      </fill>
    </dxf>
    <dxf>
      <font>
        <color theme="0"/>
      </font>
      <fill>
        <patternFill>
          <bgColor rgb="FFF58427"/>
        </patternFill>
      </fill>
    </dxf>
    <dxf>
      <font>
        <color theme="0"/>
      </font>
      <fill>
        <patternFill>
          <bgColor rgb="FFFF0000"/>
        </patternFill>
      </fill>
    </dxf>
    <dxf>
      <font>
        <color theme="0"/>
      </font>
      <fill>
        <patternFill>
          <bgColor rgb="FF00B050"/>
        </patternFill>
      </fill>
    </dxf>
    <dxf>
      <font>
        <color theme="0"/>
      </font>
      <fill>
        <patternFill>
          <bgColor rgb="FFF58427"/>
        </patternFill>
      </fill>
    </dxf>
    <dxf>
      <font>
        <color theme="0"/>
      </font>
      <fill>
        <patternFill>
          <bgColor rgb="FFFF0000"/>
        </patternFill>
      </fill>
    </dxf>
  </dxfs>
  <tableStyles count="0" defaultTableStyle="TableStyleMedium2" defaultPivotStyle="PivotStyleLight16"/>
  <colors>
    <mruColors>
      <color rgb="FF660066"/>
      <color rgb="FF800080"/>
      <color rgb="FFCCECFF"/>
      <color rgb="FFF5842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customschemas.google.com/relationships/workbookmetadata" Target="metadata"/><Relationship Id="rId18" Type="http://schemas.openxmlformats.org/officeDocument/2006/relationships/customXml" Target="../customXml/item1.xml"/><Relationship Id="rId3" Type="http://schemas.openxmlformats.org/officeDocument/2006/relationships/worksheet" Target="worksheets/sheet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15" Type="http://schemas.openxmlformats.org/officeDocument/2006/relationships/styles" Target="styles.xml"/><Relationship Id="rId19" Type="http://schemas.openxmlformats.org/officeDocument/2006/relationships/customXml" Target="../customXml/item2.xml"/><Relationship Id="rId4" Type="http://schemas.openxmlformats.org/officeDocument/2006/relationships/worksheet" Target="worksheets/sheet4.xml"/><Relationship Id="rId1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993"/>
  <sheetViews>
    <sheetView zoomScale="76" workbookViewId="0">
      <selection activeCell="B6" sqref="B6"/>
    </sheetView>
  </sheetViews>
  <sheetFormatPr baseColWidth="10" defaultColWidth="14.44140625" defaultRowHeight="15" customHeight="1" x14ac:dyDescent="0.25"/>
  <cols>
    <col min="1" max="1" width="26.33203125" style="9" customWidth="1"/>
    <col min="2" max="2" width="10.6640625" style="9" customWidth="1"/>
    <col min="3" max="3" width="29.109375" style="9" customWidth="1"/>
    <col min="4" max="6" width="10.6640625" style="9" customWidth="1"/>
    <col min="7" max="7" width="31.44140625" style="9" customWidth="1"/>
    <col min="8" max="26" width="10.6640625" style="9" customWidth="1"/>
    <col min="27" max="16384" width="14.44140625" style="9"/>
  </cols>
  <sheetData>
    <row r="1" spans="1:19" ht="14.25" customHeight="1" x14ac:dyDescent="0.25"/>
    <row r="2" spans="1:19" ht="53.4" customHeight="1" x14ac:dyDescent="0.25">
      <c r="A2" s="125" t="s">
        <v>56</v>
      </c>
      <c r="B2" s="126"/>
      <c r="C2" s="126"/>
      <c r="D2" s="126"/>
      <c r="E2" s="126"/>
      <c r="F2" s="126"/>
      <c r="G2" s="126"/>
      <c r="H2" s="126"/>
      <c r="I2" s="126"/>
      <c r="J2" s="126"/>
      <c r="K2" s="126"/>
      <c r="L2" s="126"/>
      <c r="M2" s="126"/>
    </row>
    <row r="3" spans="1:19" ht="14.25" customHeight="1" x14ac:dyDescent="0.25"/>
    <row r="4" spans="1:19" s="87" customFormat="1" ht="40.049999999999997" customHeight="1" x14ac:dyDescent="0.25">
      <c r="A4" s="86" t="s">
        <v>0</v>
      </c>
      <c r="B4" s="129" t="s">
        <v>1</v>
      </c>
      <c r="C4" s="129"/>
      <c r="D4" s="129"/>
      <c r="E4" s="129"/>
      <c r="F4" s="129"/>
      <c r="G4" s="129"/>
      <c r="H4" s="129"/>
      <c r="I4" s="129"/>
      <c r="J4" s="129"/>
      <c r="K4" s="129"/>
      <c r="L4" s="129"/>
      <c r="M4" s="129"/>
      <c r="N4" s="129"/>
      <c r="O4" s="129"/>
      <c r="P4" s="129"/>
      <c r="Q4" s="129"/>
      <c r="R4" s="129"/>
      <c r="S4" s="129"/>
    </row>
    <row r="5" spans="1:19" ht="40.049999999999997" customHeight="1" x14ac:dyDescent="0.25">
      <c r="A5" s="28" t="s">
        <v>2</v>
      </c>
      <c r="B5" s="127" t="s">
        <v>154</v>
      </c>
      <c r="C5" s="128"/>
      <c r="D5" s="128"/>
      <c r="E5" s="128"/>
      <c r="F5" s="128"/>
      <c r="G5" s="128"/>
      <c r="H5" s="128"/>
      <c r="I5" s="128"/>
      <c r="J5" s="128"/>
      <c r="K5" s="128"/>
      <c r="L5" s="128"/>
      <c r="M5" s="128"/>
      <c r="N5" s="128"/>
      <c r="O5" s="128"/>
      <c r="P5" s="128"/>
      <c r="Q5" s="128"/>
      <c r="R5" s="128"/>
      <c r="S5" s="128"/>
    </row>
    <row r="6" spans="1:19" ht="14.25" customHeight="1" x14ac:dyDescent="0.25">
      <c r="A6" s="21"/>
      <c r="B6" s="21"/>
      <c r="C6" s="21"/>
    </row>
    <row r="7" spans="1:19" ht="14.25" customHeight="1" thickBot="1" x14ac:dyDescent="0.3">
      <c r="A7" s="21"/>
      <c r="B7" s="21"/>
      <c r="C7" s="21"/>
    </row>
    <row r="8" spans="1:19" ht="14.25" customHeight="1" thickTop="1" thickBot="1" x14ac:dyDescent="0.3">
      <c r="A8" s="35"/>
      <c r="B8" s="21"/>
      <c r="C8" s="21"/>
      <c r="G8" s="88" t="s">
        <v>57</v>
      </c>
    </row>
    <row r="9" spans="1:19" ht="14.25" customHeight="1" thickTop="1" x14ac:dyDescent="0.25">
      <c r="A9" s="21"/>
      <c r="B9" s="21"/>
      <c r="C9" s="21"/>
      <c r="G9" s="89" t="s">
        <v>18</v>
      </c>
    </row>
    <row r="10" spans="1:19" ht="14.25" customHeight="1" x14ac:dyDescent="0.25">
      <c r="A10" s="21"/>
      <c r="B10" s="21"/>
      <c r="C10" s="21"/>
      <c r="G10" s="90" t="s">
        <v>20</v>
      </c>
    </row>
    <row r="11" spans="1:19" ht="14.25" customHeight="1" thickBot="1" x14ac:dyDescent="0.3">
      <c r="A11" s="21"/>
      <c r="B11" s="21"/>
      <c r="C11" s="21"/>
      <c r="G11" s="91" t="s">
        <v>19</v>
      </c>
    </row>
    <row r="12" spans="1:19" ht="14.25" customHeight="1" thickTop="1" x14ac:dyDescent="0.25">
      <c r="A12" s="21"/>
      <c r="B12" s="21"/>
      <c r="C12" s="21"/>
    </row>
    <row r="13" spans="1:19" ht="14.25" customHeight="1" x14ac:dyDescent="0.25">
      <c r="A13" s="21"/>
      <c r="B13" s="21"/>
      <c r="C13" s="21"/>
    </row>
    <row r="14" spans="1:19" ht="14.25" customHeight="1" x14ac:dyDescent="0.25">
      <c r="A14" s="21"/>
      <c r="B14" s="21"/>
      <c r="C14" s="21"/>
    </row>
    <row r="15" spans="1:19" ht="14.25" customHeight="1" x14ac:dyDescent="0.25">
      <c r="A15" s="21"/>
      <c r="B15" s="21"/>
      <c r="C15" s="21"/>
    </row>
    <row r="16" spans="1:19" ht="14.25" customHeight="1" x14ac:dyDescent="0.25">
      <c r="A16" s="21"/>
      <c r="B16" s="21"/>
      <c r="C16" s="21"/>
    </row>
    <row r="17" spans="1:3" ht="14.25" customHeight="1" x14ac:dyDescent="0.25">
      <c r="A17" s="21"/>
      <c r="B17" s="21"/>
      <c r="C17" s="21"/>
    </row>
    <row r="18" spans="1:3" ht="14.25" customHeight="1" x14ac:dyDescent="0.25">
      <c r="A18" s="21"/>
      <c r="B18" s="21"/>
      <c r="C18" s="21"/>
    </row>
    <row r="19" spans="1:3" ht="14.25" customHeight="1" x14ac:dyDescent="0.25">
      <c r="A19" s="21"/>
      <c r="B19" s="21"/>
      <c r="C19" s="21"/>
    </row>
    <row r="20" spans="1:3" ht="14.25" customHeight="1" x14ac:dyDescent="0.25">
      <c r="A20" s="21"/>
      <c r="B20" s="21"/>
      <c r="C20" s="21"/>
    </row>
    <row r="21" spans="1:3" ht="14.25" customHeight="1" x14ac:dyDescent="0.25"/>
    <row r="22" spans="1:3" ht="14.25" customHeight="1" x14ac:dyDescent="0.25"/>
    <row r="23" spans="1:3" ht="14.25" customHeight="1" x14ac:dyDescent="0.25"/>
    <row r="24" spans="1:3" ht="14.25" customHeight="1" x14ac:dyDescent="0.25"/>
    <row r="25" spans="1:3" ht="14.25" customHeight="1" x14ac:dyDescent="0.25"/>
    <row r="26" spans="1:3" ht="14.25" customHeight="1" x14ac:dyDescent="0.25"/>
    <row r="27" spans="1:3" ht="14.25" customHeight="1" x14ac:dyDescent="0.25"/>
    <row r="28" spans="1:3" ht="14.25" customHeight="1" x14ac:dyDescent="0.25"/>
    <row r="29" spans="1:3" ht="14.25" customHeight="1" x14ac:dyDescent="0.25"/>
    <row r="30" spans="1:3" ht="14.25" customHeight="1" x14ac:dyDescent="0.25"/>
    <row r="31" spans="1:3" ht="14.25" customHeight="1" x14ac:dyDescent="0.25"/>
    <row r="32" spans="1:3"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sheetData>
  <sheetProtection algorithmName="SHA-512" hashValue="Ijb796C+eK/IQm0k3r3nEubdmYkhCd494agSgQA5ARz22SJ2b27Vb8ckXs1lqIDpa0JH3FfsIpoz3D/4OqA63A==" saltValue="RWyp7fti03F2+aogUppfbw==" spinCount="100000" sheet="1" objects="1" scenarios="1"/>
  <mergeCells count="3">
    <mergeCell ref="A2:M2"/>
    <mergeCell ref="B5:S5"/>
    <mergeCell ref="B4:S4"/>
  </mergeCell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20"/>
  <sheetViews>
    <sheetView zoomScale="65" workbookViewId="0">
      <selection activeCell="C40" sqref="C40"/>
    </sheetView>
  </sheetViews>
  <sheetFormatPr baseColWidth="10" defaultRowHeight="14.4" x14ac:dyDescent="0.3"/>
  <cols>
    <col min="1" max="1" width="17" customWidth="1"/>
    <col min="3" max="3" width="26.21875" customWidth="1"/>
    <col min="6" max="6" width="18.77734375" customWidth="1"/>
    <col min="7" max="7" width="31.21875" customWidth="1"/>
    <col min="9" max="9" width="36.88671875" customWidth="1"/>
    <col min="11" max="11" width="15.21875" customWidth="1"/>
    <col min="12" max="12" width="38" customWidth="1"/>
  </cols>
  <sheetData>
    <row r="1" spans="1:12" ht="15.6" x14ac:dyDescent="0.35">
      <c r="A1" s="11" t="s">
        <v>3</v>
      </c>
      <c r="B1" s="11" t="s">
        <v>4</v>
      </c>
      <c r="C1" s="12" t="s">
        <v>5</v>
      </c>
      <c r="D1" s="14" t="s">
        <v>63</v>
      </c>
      <c r="E1" s="14" t="s">
        <v>69</v>
      </c>
      <c r="F1" s="17">
        <v>40179</v>
      </c>
      <c r="G1" s="116" t="s">
        <v>164</v>
      </c>
      <c r="H1" s="24" t="s">
        <v>94</v>
      </c>
      <c r="I1" s="24" t="s">
        <v>110</v>
      </c>
      <c r="J1">
        <f>1</f>
        <v>1</v>
      </c>
      <c r="K1" s="17">
        <v>45017</v>
      </c>
      <c r="L1" s="123"/>
    </row>
    <row r="2" spans="1:12" ht="15.6" x14ac:dyDescent="0.35">
      <c r="A2" s="11" t="s">
        <v>6</v>
      </c>
      <c r="B2" s="11" t="s">
        <v>7</v>
      </c>
      <c r="C2" s="12" t="s">
        <v>8</v>
      </c>
      <c r="D2" s="14" t="s">
        <v>64</v>
      </c>
      <c r="E2" s="14" t="s">
        <v>70</v>
      </c>
      <c r="F2" s="17">
        <v>40210</v>
      </c>
      <c r="G2" s="116" t="s">
        <v>163</v>
      </c>
      <c r="H2" s="24" t="s">
        <v>93</v>
      </c>
      <c r="I2" s="24" t="s">
        <v>111</v>
      </c>
      <c r="J2">
        <f>J1+1</f>
        <v>2</v>
      </c>
      <c r="K2" s="17">
        <v>45047</v>
      </c>
      <c r="L2" s="123"/>
    </row>
    <row r="3" spans="1:12" ht="15.6" x14ac:dyDescent="0.35">
      <c r="A3" s="11" t="s">
        <v>9</v>
      </c>
      <c r="B3" s="11" t="s">
        <v>10</v>
      </c>
      <c r="C3" s="13"/>
      <c r="D3" s="14" t="s">
        <v>62</v>
      </c>
      <c r="E3" s="13"/>
      <c r="F3" s="17">
        <v>40238</v>
      </c>
      <c r="G3" s="14" t="s">
        <v>78</v>
      </c>
      <c r="I3" t="s">
        <v>112</v>
      </c>
      <c r="J3">
        <f t="shared" ref="J3:J50" si="0">J2+1</f>
        <v>3</v>
      </c>
      <c r="K3" s="17">
        <v>45078</v>
      </c>
    </row>
    <row r="4" spans="1:12" x14ac:dyDescent="0.3">
      <c r="A4" s="11" t="s">
        <v>11</v>
      </c>
      <c r="B4" s="13"/>
      <c r="C4" s="13"/>
      <c r="E4" s="13"/>
      <c r="F4" s="17">
        <v>40269</v>
      </c>
      <c r="G4" s="10" t="s">
        <v>79</v>
      </c>
      <c r="I4" t="s">
        <v>118</v>
      </c>
      <c r="J4">
        <f t="shared" si="0"/>
        <v>4</v>
      </c>
      <c r="K4" s="17">
        <v>45108</v>
      </c>
    </row>
    <row r="5" spans="1:12" x14ac:dyDescent="0.3">
      <c r="A5" s="11" t="s">
        <v>12</v>
      </c>
      <c r="B5" s="13"/>
      <c r="C5" s="13"/>
      <c r="D5" s="13"/>
      <c r="E5" s="13"/>
      <c r="F5" s="17">
        <v>40299</v>
      </c>
      <c r="I5" t="s">
        <v>116</v>
      </c>
      <c r="J5">
        <f t="shared" si="0"/>
        <v>5</v>
      </c>
      <c r="K5" s="17">
        <v>45139</v>
      </c>
    </row>
    <row r="6" spans="1:12" x14ac:dyDescent="0.3">
      <c r="A6" s="11" t="s">
        <v>13</v>
      </c>
      <c r="B6" s="13"/>
      <c r="C6" s="13"/>
      <c r="D6" s="13"/>
      <c r="E6" s="13"/>
      <c r="F6" s="17">
        <v>40330</v>
      </c>
      <c r="I6" t="s">
        <v>117</v>
      </c>
      <c r="J6">
        <f t="shared" si="0"/>
        <v>6</v>
      </c>
      <c r="K6" s="17">
        <v>45170</v>
      </c>
    </row>
    <row r="7" spans="1:12" x14ac:dyDescent="0.3">
      <c r="A7" s="11" t="s">
        <v>14</v>
      </c>
      <c r="B7" s="13"/>
      <c r="C7" s="13"/>
      <c r="D7" s="13"/>
      <c r="E7" s="13"/>
      <c r="F7" s="17">
        <v>40360</v>
      </c>
      <c r="I7" t="s">
        <v>113</v>
      </c>
      <c r="J7">
        <f t="shared" si="0"/>
        <v>7</v>
      </c>
      <c r="K7" s="17">
        <v>45200</v>
      </c>
    </row>
    <row r="8" spans="1:12" x14ac:dyDescent="0.3">
      <c r="A8" s="11" t="s">
        <v>15</v>
      </c>
      <c r="B8" s="13"/>
      <c r="C8" s="13"/>
      <c r="D8" s="13"/>
      <c r="E8" s="13"/>
      <c r="F8" s="17">
        <v>40391</v>
      </c>
      <c r="I8" t="s">
        <v>115</v>
      </c>
      <c r="J8">
        <f t="shared" si="0"/>
        <v>8</v>
      </c>
      <c r="K8" s="17">
        <v>45231</v>
      </c>
    </row>
    <row r="9" spans="1:12" x14ac:dyDescent="0.3">
      <c r="A9" s="11" t="s">
        <v>16</v>
      </c>
      <c r="B9" s="13"/>
      <c r="C9" s="13"/>
      <c r="D9" s="13"/>
      <c r="E9" s="13"/>
      <c r="F9" s="17">
        <v>40422</v>
      </c>
      <c r="I9" t="s">
        <v>114</v>
      </c>
      <c r="J9">
        <f t="shared" si="0"/>
        <v>9</v>
      </c>
      <c r="K9" s="17">
        <v>45261</v>
      </c>
    </row>
    <row r="10" spans="1:12" x14ac:dyDescent="0.3">
      <c r="A10" s="13"/>
      <c r="B10" s="13"/>
      <c r="C10" s="13"/>
      <c r="D10" s="13"/>
      <c r="E10" s="13"/>
      <c r="F10" s="17">
        <v>40452</v>
      </c>
      <c r="I10" t="s">
        <v>119</v>
      </c>
      <c r="J10">
        <f t="shared" si="0"/>
        <v>10</v>
      </c>
      <c r="K10" s="17">
        <v>45292</v>
      </c>
    </row>
    <row r="11" spans="1:12" x14ac:dyDescent="0.3">
      <c r="A11" s="13"/>
      <c r="B11" s="13"/>
      <c r="C11" s="13"/>
      <c r="D11" s="13"/>
      <c r="E11" s="13"/>
      <c r="F11" s="17">
        <v>40483</v>
      </c>
      <c r="I11" t="s">
        <v>120</v>
      </c>
      <c r="J11">
        <f t="shared" si="0"/>
        <v>11</v>
      </c>
      <c r="K11" s="17">
        <v>45323</v>
      </c>
    </row>
    <row r="12" spans="1:12" x14ac:dyDescent="0.3">
      <c r="A12" s="13"/>
      <c r="B12" s="13"/>
      <c r="C12" s="13"/>
      <c r="D12" s="13"/>
      <c r="E12" s="13"/>
      <c r="F12" s="17">
        <v>40513</v>
      </c>
      <c r="I12" t="s">
        <v>121</v>
      </c>
      <c r="J12">
        <f t="shared" si="0"/>
        <v>12</v>
      </c>
      <c r="K12" s="17">
        <v>45352</v>
      </c>
    </row>
    <row r="13" spans="1:12" x14ac:dyDescent="0.3">
      <c r="A13" s="13"/>
      <c r="B13" s="13"/>
      <c r="C13" s="13"/>
      <c r="D13" s="13"/>
      <c r="E13" s="13"/>
      <c r="F13" s="17">
        <v>40544</v>
      </c>
      <c r="I13" t="s">
        <v>122</v>
      </c>
      <c r="J13">
        <f t="shared" si="0"/>
        <v>13</v>
      </c>
      <c r="K13" s="17">
        <v>45383</v>
      </c>
    </row>
    <row r="14" spans="1:12" x14ac:dyDescent="0.3">
      <c r="F14" s="17">
        <v>40575</v>
      </c>
      <c r="I14" t="s">
        <v>124</v>
      </c>
      <c r="J14">
        <f t="shared" si="0"/>
        <v>14</v>
      </c>
      <c r="K14" s="17">
        <v>45413</v>
      </c>
    </row>
    <row r="15" spans="1:12" x14ac:dyDescent="0.3">
      <c r="F15" s="17">
        <v>40603</v>
      </c>
      <c r="I15" t="s">
        <v>125</v>
      </c>
      <c r="J15">
        <f t="shared" si="0"/>
        <v>15</v>
      </c>
      <c r="K15" s="17">
        <v>45444</v>
      </c>
    </row>
    <row r="16" spans="1:12" x14ac:dyDescent="0.3">
      <c r="F16" s="17">
        <v>40634</v>
      </c>
      <c r="I16" t="s">
        <v>123</v>
      </c>
      <c r="J16">
        <f t="shared" si="0"/>
        <v>16</v>
      </c>
      <c r="K16" s="17">
        <v>45474</v>
      </c>
    </row>
    <row r="17" spans="6:11" x14ac:dyDescent="0.3">
      <c r="F17" s="17">
        <v>40664</v>
      </c>
      <c r="I17" t="s">
        <v>126</v>
      </c>
      <c r="J17">
        <f t="shared" si="0"/>
        <v>17</v>
      </c>
      <c r="K17" s="17">
        <v>45505</v>
      </c>
    </row>
    <row r="18" spans="6:11" x14ac:dyDescent="0.3">
      <c r="F18" s="17">
        <v>40695</v>
      </c>
      <c r="I18" t="s">
        <v>127</v>
      </c>
      <c r="J18">
        <f t="shared" si="0"/>
        <v>18</v>
      </c>
      <c r="K18" s="17">
        <v>45536</v>
      </c>
    </row>
    <row r="19" spans="6:11" x14ac:dyDescent="0.3">
      <c r="F19" s="17">
        <v>40725</v>
      </c>
      <c r="I19" t="s">
        <v>129</v>
      </c>
      <c r="J19">
        <f t="shared" si="0"/>
        <v>19</v>
      </c>
      <c r="K19" s="17">
        <v>45566</v>
      </c>
    </row>
    <row r="20" spans="6:11" x14ac:dyDescent="0.3">
      <c r="F20" s="17">
        <v>40756</v>
      </c>
      <c r="I20" t="s">
        <v>128</v>
      </c>
      <c r="J20">
        <f t="shared" si="0"/>
        <v>20</v>
      </c>
      <c r="K20" s="17">
        <v>45597</v>
      </c>
    </row>
    <row r="21" spans="6:11" x14ac:dyDescent="0.3">
      <c r="F21" s="17">
        <v>40787</v>
      </c>
      <c r="I21" t="s">
        <v>130</v>
      </c>
      <c r="J21">
        <f t="shared" si="0"/>
        <v>21</v>
      </c>
      <c r="K21" s="17">
        <v>45627</v>
      </c>
    </row>
    <row r="22" spans="6:11" x14ac:dyDescent="0.3">
      <c r="F22" s="17">
        <v>40817</v>
      </c>
      <c r="I22" t="s">
        <v>143</v>
      </c>
      <c r="J22">
        <f t="shared" si="0"/>
        <v>22</v>
      </c>
      <c r="K22" s="17">
        <v>45658</v>
      </c>
    </row>
    <row r="23" spans="6:11" x14ac:dyDescent="0.3">
      <c r="F23" s="17">
        <v>40848</v>
      </c>
      <c r="I23" t="s">
        <v>131</v>
      </c>
      <c r="J23">
        <f t="shared" si="0"/>
        <v>23</v>
      </c>
      <c r="K23" s="17">
        <v>45689</v>
      </c>
    </row>
    <row r="24" spans="6:11" x14ac:dyDescent="0.3">
      <c r="F24" s="17">
        <v>40878</v>
      </c>
      <c r="I24" t="s">
        <v>132</v>
      </c>
      <c r="J24">
        <f t="shared" si="0"/>
        <v>24</v>
      </c>
      <c r="K24" s="17">
        <v>45717</v>
      </c>
    </row>
    <row r="25" spans="6:11" x14ac:dyDescent="0.3">
      <c r="F25" s="17">
        <v>40909</v>
      </c>
      <c r="I25" t="s">
        <v>133</v>
      </c>
      <c r="J25">
        <f t="shared" si="0"/>
        <v>25</v>
      </c>
      <c r="K25" s="17">
        <v>45748</v>
      </c>
    </row>
    <row r="26" spans="6:11" x14ac:dyDescent="0.3">
      <c r="F26" s="17">
        <v>40940</v>
      </c>
      <c r="I26" t="s">
        <v>144</v>
      </c>
      <c r="J26">
        <f t="shared" si="0"/>
        <v>26</v>
      </c>
      <c r="K26" s="17">
        <v>45778</v>
      </c>
    </row>
    <row r="27" spans="6:11" x14ac:dyDescent="0.3">
      <c r="F27" s="17">
        <v>40969</v>
      </c>
      <c r="I27" t="s">
        <v>134</v>
      </c>
      <c r="J27">
        <f t="shared" si="0"/>
        <v>27</v>
      </c>
      <c r="K27" s="17">
        <v>45809</v>
      </c>
    </row>
    <row r="28" spans="6:11" x14ac:dyDescent="0.3">
      <c r="F28" s="17">
        <v>41000</v>
      </c>
      <c r="I28" t="s">
        <v>136</v>
      </c>
      <c r="J28">
        <f t="shared" si="0"/>
        <v>28</v>
      </c>
      <c r="K28" s="17">
        <v>45839</v>
      </c>
    </row>
    <row r="29" spans="6:11" x14ac:dyDescent="0.3">
      <c r="F29" s="17">
        <v>41030</v>
      </c>
      <c r="I29" t="s">
        <v>135</v>
      </c>
      <c r="J29">
        <f t="shared" si="0"/>
        <v>29</v>
      </c>
      <c r="K29" s="17">
        <v>45870</v>
      </c>
    </row>
    <row r="30" spans="6:11" x14ac:dyDescent="0.3">
      <c r="F30" s="17">
        <v>41061</v>
      </c>
      <c r="I30" t="s">
        <v>137</v>
      </c>
      <c r="J30">
        <f t="shared" si="0"/>
        <v>30</v>
      </c>
      <c r="K30" s="17">
        <v>45901</v>
      </c>
    </row>
    <row r="31" spans="6:11" x14ac:dyDescent="0.3">
      <c r="F31" s="17">
        <v>41091</v>
      </c>
      <c r="I31" t="s">
        <v>138</v>
      </c>
      <c r="J31">
        <f t="shared" si="0"/>
        <v>31</v>
      </c>
      <c r="K31" s="17">
        <v>45931</v>
      </c>
    </row>
    <row r="32" spans="6:11" x14ac:dyDescent="0.3">
      <c r="F32" s="17">
        <v>41122</v>
      </c>
      <c r="I32" t="s">
        <v>139</v>
      </c>
      <c r="J32">
        <f t="shared" si="0"/>
        <v>32</v>
      </c>
      <c r="K32" s="17">
        <v>45962</v>
      </c>
    </row>
    <row r="33" spans="6:11" x14ac:dyDescent="0.3">
      <c r="F33" s="17">
        <v>41153</v>
      </c>
      <c r="I33" t="s">
        <v>140</v>
      </c>
      <c r="J33">
        <f t="shared" si="0"/>
        <v>33</v>
      </c>
      <c r="K33" s="17">
        <v>45992</v>
      </c>
    </row>
    <row r="34" spans="6:11" x14ac:dyDescent="0.3">
      <c r="F34" s="17">
        <v>41183</v>
      </c>
      <c r="I34" t="s">
        <v>141</v>
      </c>
      <c r="J34">
        <f t="shared" si="0"/>
        <v>34</v>
      </c>
      <c r="K34" s="17">
        <v>46023</v>
      </c>
    </row>
    <row r="35" spans="6:11" x14ac:dyDescent="0.3">
      <c r="F35" s="17">
        <v>41214</v>
      </c>
      <c r="I35" t="s">
        <v>142</v>
      </c>
      <c r="J35">
        <f t="shared" si="0"/>
        <v>35</v>
      </c>
      <c r="K35" s="17">
        <v>46054</v>
      </c>
    </row>
    <row r="36" spans="6:11" x14ac:dyDescent="0.3">
      <c r="F36" s="17">
        <v>41244</v>
      </c>
      <c r="J36">
        <f t="shared" si="0"/>
        <v>36</v>
      </c>
      <c r="K36" s="17">
        <v>46082</v>
      </c>
    </row>
    <row r="37" spans="6:11" x14ac:dyDescent="0.3">
      <c r="F37" s="17">
        <v>41275</v>
      </c>
      <c r="J37">
        <f t="shared" si="0"/>
        <v>37</v>
      </c>
      <c r="K37" s="17">
        <v>46113</v>
      </c>
    </row>
    <row r="38" spans="6:11" x14ac:dyDescent="0.3">
      <c r="F38" s="17">
        <v>41306</v>
      </c>
      <c r="J38">
        <f t="shared" si="0"/>
        <v>38</v>
      </c>
      <c r="K38" s="17">
        <v>46143</v>
      </c>
    </row>
    <row r="39" spans="6:11" x14ac:dyDescent="0.3">
      <c r="F39" s="17">
        <v>41334</v>
      </c>
      <c r="J39">
        <f t="shared" si="0"/>
        <v>39</v>
      </c>
      <c r="K39" s="17">
        <v>46174</v>
      </c>
    </row>
    <row r="40" spans="6:11" x14ac:dyDescent="0.3">
      <c r="F40" s="17">
        <v>41365</v>
      </c>
      <c r="J40">
        <f t="shared" si="0"/>
        <v>40</v>
      </c>
      <c r="K40" s="17">
        <v>46204</v>
      </c>
    </row>
    <row r="41" spans="6:11" x14ac:dyDescent="0.3">
      <c r="F41" s="17">
        <v>41395</v>
      </c>
      <c r="J41">
        <f t="shared" si="0"/>
        <v>41</v>
      </c>
      <c r="K41" s="17">
        <v>46235</v>
      </c>
    </row>
    <row r="42" spans="6:11" x14ac:dyDescent="0.3">
      <c r="F42" s="17">
        <v>41426</v>
      </c>
      <c r="J42">
        <f t="shared" si="0"/>
        <v>42</v>
      </c>
      <c r="K42" s="17">
        <v>46266</v>
      </c>
    </row>
    <row r="43" spans="6:11" x14ac:dyDescent="0.3">
      <c r="F43" s="17">
        <v>41456</v>
      </c>
      <c r="J43">
        <f t="shared" si="0"/>
        <v>43</v>
      </c>
      <c r="K43" s="17">
        <v>46296</v>
      </c>
    </row>
    <row r="44" spans="6:11" x14ac:dyDescent="0.3">
      <c r="F44" s="17">
        <v>41487</v>
      </c>
      <c r="J44">
        <f t="shared" si="0"/>
        <v>44</v>
      </c>
    </row>
    <row r="45" spans="6:11" x14ac:dyDescent="0.3">
      <c r="F45" s="17">
        <v>41518</v>
      </c>
      <c r="J45">
        <f t="shared" si="0"/>
        <v>45</v>
      </c>
    </row>
    <row r="46" spans="6:11" x14ac:dyDescent="0.3">
      <c r="F46" s="17">
        <v>41548</v>
      </c>
      <c r="J46">
        <f t="shared" si="0"/>
        <v>46</v>
      </c>
    </row>
    <row r="47" spans="6:11" x14ac:dyDescent="0.3">
      <c r="F47" s="17">
        <v>41579</v>
      </c>
      <c r="J47">
        <f t="shared" si="0"/>
        <v>47</v>
      </c>
    </row>
    <row r="48" spans="6:11" x14ac:dyDescent="0.3">
      <c r="F48" s="17">
        <v>41609</v>
      </c>
      <c r="J48">
        <f t="shared" si="0"/>
        <v>48</v>
      </c>
    </row>
    <row r="49" spans="6:10" x14ac:dyDescent="0.3">
      <c r="F49" s="17">
        <v>41640</v>
      </c>
      <c r="J49">
        <f t="shared" si="0"/>
        <v>49</v>
      </c>
    </row>
    <row r="50" spans="6:10" x14ac:dyDescent="0.3">
      <c r="F50" s="17">
        <v>41671</v>
      </c>
      <c r="J50">
        <f t="shared" si="0"/>
        <v>50</v>
      </c>
    </row>
    <row r="51" spans="6:10" x14ac:dyDescent="0.3">
      <c r="F51" s="17">
        <v>41699</v>
      </c>
    </row>
    <row r="52" spans="6:10" x14ac:dyDescent="0.3">
      <c r="F52" s="17">
        <v>41730</v>
      </c>
    </row>
    <row r="53" spans="6:10" x14ac:dyDescent="0.3">
      <c r="F53" s="17">
        <v>41760</v>
      </c>
    </row>
    <row r="54" spans="6:10" x14ac:dyDescent="0.3">
      <c r="F54" s="17">
        <v>41791</v>
      </c>
    </row>
    <row r="55" spans="6:10" x14ac:dyDescent="0.3">
      <c r="F55" s="17">
        <v>41821</v>
      </c>
    </row>
    <row r="56" spans="6:10" x14ac:dyDescent="0.3">
      <c r="F56" s="17">
        <v>41852</v>
      </c>
    </row>
    <row r="57" spans="6:10" x14ac:dyDescent="0.3">
      <c r="F57" s="17">
        <v>41883</v>
      </c>
    </row>
    <row r="58" spans="6:10" x14ac:dyDescent="0.3">
      <c r="F58" s="17">
        <v>41913</v>
      </c>
    </row>
    <row r="59" spans="6:10" x14ac:dyDescent="0.3">
      <c r="F59" s="17">
        <v>41944</v>
      </c>
    </row>
    <row r="60" spans="6:10" x14ac:dyDescent="0.3">
      <c r="F60" s="17">
        <v>41974</v>
      </c>
    </row>
    <row r="61" spans="6:10" x14ac:dyDescent="0.3">
      <c r="F61" s="17">
        <v>42005</v>
      </c>
    </row>
    <row r="62" spans="6:10" x14ac:dyDescent="0.3">
      <c r="F62" s="17">
        <v>42036</v>
      </c>
    </row>
    <row r="63" spans="6:10" x14ac:dyDescent="0.3">
      <c r="F63" s="17">
        <v>42064</v>
      </c>
    </row>
    <row r="64" spans="6:10" x14ac:dyDescent="0.3">
      <c r="F64" s="17">
        <v>42095</v>
      </c>
    </row>
    <row r="65" spans="6:6" x14ac:dyDescent="0.3">
      <c r="F65" s="17">
        <v>42125</v>
      </c>
    </row>
    <row r="66" spans="6:6" x14ac:dyDescent="0.3">
      <c r="F66" s="17">
        <v>42156</v>
      </c>
    </row>
    <row r="67" spans="6:6" x14ac:dyDescent="0.3">
      <c r="F67" s="17">
        <v>42186</v>
      </c>
    </row>
    <row r="68" spans="6:6" x14ac:dyDescent="0.3">
      <c r="F68" s="17">
        <v>42217</v>
      </c>
    </row>
    <row r="69" spans="6:6" x14ac:dyDescent="0.3">
      <c r="F69" s="17">
        <v>42248</v>
      </c>
    </row>
    <row r="70" spans="6:6" x14ac:dyDescent="0.3">
      <c r="F70" s="17">
        <v>42278</v>
      </c>
    </row>
    <row r="71" spans="6:6" x14ac:dyDescent="0.3">
      <c r="F71" s="17">
        <v>42309</v>
      </c>
    </row>
    <row r="72" spans="6:6" x14ac:dyDescent="0.3">
      <c r="F72" s="17">
        <v>42339</v>
      </c>
    </row>
    <row r="73" spans="6:6" x14ac:dyDescent="0.3">
      <c r="F73" s="17">
        <v>42370</v>
      </c>
    </row>
    <row r="74" spans="6:6" x14ac:dyDescent="0.3">
      <c r="F74" s="17">
        <v>42401</v>
      </c>
    </row>
    <row r="75" spans="6:6" x14ac:dyDescent="0.3">
      <c r="F75" s="17">
        <v>42430</v>
      </c>
    </row>
    <row r="76" spans="6:6" x14ac:dyDescent="0.3">
      <c r="F76" s="17">
        <v>42461</v>
      </c>
    </row>
    <row r="77" spans="6:6" x14ac:dyDescent="0.3">
      <c r="F77" s="17">
        <v>42491</v>
      </c>
    </row>
    <row r="78" spans="6:6" x14ac:dyDescent="0.3">
      <c r="F78" s="17">
        <v>42522</v>
      </c>
    </row>
    <row r="79" spans="6:6" x14ac:dyDescent="0.3">
      <c r="F79" s="17">
        <v>42552</v>
      </c>
    </row>
    <row r="80" spans="6:6" x14ac:dyDescent="0.3">
      <c r="F80" s="17">
        <v>42583</v>
      </c>
    </row>
    <row r="81" spans="6:6" x14ac:dyDescent="0.3">
      <c r="F81" s="17">
        <v>42614</v>
      </c>
    </row>
    <row r="82" spans="6:6" x14ac:dyDescent="0.3">
      <c r="F82" s="17">
        <v>42644</v>
      </c>
    </row>
    <row r="83" spans="6:6" x14ac:dyDescent="0.3">
      <c r="F83" s="17">
        <v>42675</v>
      </c>
    </row>
    <row r="84" spans="6:6" x14ac:dyDescent="0.3">
      <c r="F84" s="17">
        <v>42705</v>
      </c>
    </row>
    <row r="85" spans="6:6" x14ac:dyDescent="0.3">
      <c r="F85" s="17">
        <v>42736</v>
      </c>
    </row>
    <row r="86" spans="6:6" x14ac:dyDescent="0.3">
      <c r="F86" s="17">
        <v>42767</v>
      </c>
    </row>
    <row r="87" spans="6:6" x14ac:dyDescent="0.3">
      <c r="F87" s="17">
        <v>42795</v>
      </c>
    </row>
    <row r="88" spans="6:6" x14ac:dyDescent="0.3">
      <c r="F88" s="17">
        <v>42826</v>
      </c>
    </row>
    <row r="89" spans="6:6" x14ac:dyDescent="0.3">
      <c r="F89" s="17">
        <v>42856</v>
      </c>
    </row>
    <row r="90" spans="6:6" x14ac:dyDescent="0.3">
      <c r="F90" s="17">
        <v>42887</v>
      </c>
    </row>
    <row r="91" spans="6:6" x14ac:dyDescent="0.3">
      <c r="F91" s="17">
        <v>42917</v>
      </c>
    </row>
    <row r="92" spans="6:6" x14ac:dyDescent="0.3">
      <c r="F92" s="17">
        <v>42948</v>
      </c>
    </row>
    <row r="93" spans="6:6" x14ac:dyDescent="0.3">
      <c r="F93" s="17">
        <v>42979</v>
      </c>
    </row>
    <row r="94" spans="6:6" x14ac:dyDescent="0.3">
      <c r="F94" s="17">
        <v>43009</v>
      </c>
    </row>
    <row r="95" spans="6:6" x14ac:dyDescent="0.3">
      <c r="F95" s="17">
        <v>43040</v>
      </c>
    </row>
    <row r="96" spans="6:6" x14ac:dyDescent="0.3">
      <c r="F96" s="17">
        <v>43070</v>
      </c>
    </row>
    <row r="97" spans="6:6" x14ac:dyDescent="0.3">
      <c r="F97" s="17">
        <v>43101</v>
      </c>
    </row>
    <row r="98" spans="6:6" x14ac:dyDescent="0.3">
      <c r="F98" s="17">
        <v>43132</v>
      </c>
    </row>
    <row r="99" spans="6:6" x14ac:dyDescent="0.3">
      <c r="F99" s="17">
        <v>43160</v>
      </c>
    </row>
    <row r="100" spans="6:6" x14ac:dyDescent="0.3">
      <c r="F100" s="17">
        <v>43191</v>
      </c>
    </row>
    <row r="101" spans="6:6" x14ac:dyDescent="0.3">
      <c r="F101" s="17">
        <v>43221</v>
      </c>
    </row>
    <row r="102" spans="6:6" x14ac:dyDescent="0.3">
      <c r="F102" s="17">
        <v>43252</v>
      </c>
    </row>
    <row r="103" spans="6:6" x14ac:dyDescent="0.3">
      <c r="F103" s="17">
        <v>43282</v>
      </c>
    </row>
    <row r="104" spans="6:6" x14ac:dyDescent="0.3">
      <c r="F104" s="17">
        <v>43313</v>
      </c>
    </row>
    <row r="105" spans="6:6" x14ac:dyDescent="0.3">
      <c r="F105" s="17">
        <v>43344</v>
      </c>
    </row>
    <row r="106" spans="6:6" x14ac:dyDescent="0.3">
      <c r="F106" s="17">
        <v>43374</v>
      </c>
    </row>
    <row r="107" spans="6:6" x14ac:dyDescent="0.3">
      <c r="F107" s="17">
        <v>43405</v>
      </c>
    </row>
    <row r="108" spans="6:6" x14ac:dyDescent="0.3">
      <c r="F108" s="17">
        <v>43435</v>
      </c>
    </row>
    <row r="109" spans="6:6" x14ac:dyDescent="0.3">
      <c r="F109" s="17">
        <v>43466</v>
      </c>
    </row>
    <row r="110" spans="6:6" x14ac:dyDescent="0.3">
      <c r="F110" s="17">
        <v>43497</v>
      </c>
    </row>
    <row r="111" spans="6:6" x14ac:dyDescent="0.3">
      <c r="F111" s="17">
        <v>43525</v>
      </c>
    </row>
    <row r="112" spans="6:6" x14ac:dyDescent="0.3">
      <c r="F112" s="17">
        <v>43556</v>
      </c>
    </row>
    <row r="113" spans="6:6" x14ac:dyDescent="0.3">
      <c r="F113" s="17">
        <v>43586</v>
      </c>
    </row>
    <row r="114" spans="6:6" x14ac:dyDescent="0.3">
      <c r="F114" s="17">
        <v>43617</v>
      </c>
    </row>
    <row r="115" spans="6:6" x14ac:dyDescent="0.3">
      <c r="F115" s="17">
        <v>43647</v>
      </c>
    </row>
    <row r="116" spans="6:6" x14ac:dyDescent="0.3">
      <c r="F116" s="17">
        <v>43678</v>
      </c>
    </row>
    <row r="117" spans="6:6" x14ac:dyDescent="0.3">
      <c r="F117" s="17">
        <v>43709</v>
      </c>
    </row>
    <row r="118" spans="6:6" x14ac:dyDescent="0.3">
      <c r="F118" s="17">
        <v>43739</v>
      </c>
    </row>
    <row r="119" spans="6:6" x14ac:dyDescent="0.3">
      <c r="F119" s="17">
        <v>43770</v>
      </c>
    </row>
    <row r="120" spans="6:6" x14ac:dyDescent="0.3">
      <c r="F120" s="17">
        <v>43800</v>
      </c>
    </row>
  </sheetData>
  <sheetProtection algorithmName="SHA-512" hashValue="TzcnJ+jbovHlLersjHgIBmH/7Yhc2Gk+l+FD40fqv7PoaWjwkJAP9w4qKhzn0XqdxA0YnMp3ZM7OeAvhb2mRFw==" saltValue="lxvdA7KzKa7OPfpy85x1fg==" spinCount="100000"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001"/>
  <sheetViews>
    <sheetView zoomScale="87" workbookViewId="0">
      <selection activeCell="D17" sqref="D17"/>
    </sheetView>
  </sheetViews>
  <sheetFormatPr baseColWidth="10" defaultColWidth="14.44140625" defaultRowHeight="15" customHeight="1" x14ac:dyDescent="0.25"/>
  <cols>
    <col min="1" max="1" width="47.44140625" style="9" customWidth="1"/>
    <col min="2" max="2" width="21.6640625" style="9" customWidth="1"/>
    <col min="3" max="3" width="29" style="9" customWidth="1"/>
    <col min="4" max="4" width="35.21875" style="9" customWidth="1"/>
    <col min="5" max="26" width="10.6640625" style="9" customWidth="1"/>
    <col min="27" max="16384" width="14.44140625" style="9"/>
  </cols>
  <sheetData>
    <row r="1" spans="1:4" ht="55.2" customHeight="1" x14ac:dyDescent="0.3">
      <c r="A1" s="85" t="s">
        <v>17</v>
      </c>
      <c r="B1" s="81" t="s">
        <v>18</v>
      </c>
      <c r="C1" s="82" t="s">
        <v>19</v>
      </c>
      <c r="D1" s="117" t="s">
        <v>166</v>
      </c>
    </row>
    <row r="2" spans="1:4" ht="14.25" customHeight="1" x14ac:dyDescent="0.25">
      <c r="B2" s="2" t="s">
        <v>20</v>
      </c>
    </row>
    <row r="3" spans="1:4" ht="14.25" customHeight="1" x14ac:dyDescent="0.25"/>
    <row r="4" spans="1:4" ht="14.25" customHeight="1" x14ac:dyDescent="0.25">
      <c r="A4" s="51" t="s">
        <v>155</v>
      </c>
      <c r="B4" s="80"/>
      <c r="C4" s="53"/>
    </row>
    <row r="5" spans="1:4" ht="14.25" customHeight="1" x14ac:dyDescent="0.25">
      <c r="A5" s="51" t="s">
        <v>21</v>
      </c>
      <c r="B5" s="100"/>
    </row>
    <row r="6" spans="1:4" ht="14.25" customHeight="1" x14ac:dyDescent="0.25"/>
    <row r="7" spans="1:4" ht="14.25" customHeight="1" x14ac:dyDescent="0.25">
      <c r="A7" s="50" t="s">
        <v>22</v>
      </c>
      <c r="B7" s="80"/>
    </row>
    <row r="8" spans="1:4" ht="14.25" customHeight="1" x14ac:dyDescent="0.25">
      <c r="A8" s="50" t="s">
        <v>23</v>
      </c>
      <c r="B8" s="80"/>
    </row>
    <row r="9" spans="1:4" ht="14.25" customHeight="1" x14ac:dyDescent="0.25">
      <c r="A9" s="50" t="s">
        <v>24</v>
      </c>
      <c r="B9" s="80"/>
    </row>
    <row r="10" spans="1:4" ht="14.25" customHeight="1" x14ac:dyDescent="0.25">
      <c r="A10" s="50" t="s">
        <v>25</v>
      </c>
      <c r="B10" s="80"/>
    </row>
    <row r="11" spans="1:4" ht="14.25" customHeight="1" x14ac:dyDescent="0.25">
      <c r="A11" s="49" t="s">
        <v>26</v>
      </c>
      <c r="B11" s="80"/>
    </row>
    <row r="12" spans="1:4" ht="14.25" customHeight="1" x14ac:dyDescent="0.25">
      <c r="A12" s="50" t="s">
        <v>27</v>
      </c>
      <c r="B12" s="80"/>
      <c r="C12" s="21"/>
    </row>
    <row r="13" spans="1:4" ht="14.25" customHeight="1" x14ac:dyDescent="0.25">
      <c r="A13" s="50" t="s">
        <v>149</v>
      </c>
      <c r="B13" s="83"/>
      <c r="C13" s="25" t="s">
        <v>28</v>
      </c>
    </row>
    <row r="14" spans="1:4" ht="14.25" customHeight="1" x14ac:dyDescent="0.25">
      <c r="A14" s="9" t="s">
        <v>165</v>
      </c>
      <c r="B14" s="83"/>
      <c r="C14" s="25" t="s">
        <v>28</v>
      </c>
    </row>
    <row r="15" spans="1:4" ht="14.25" customHeight="1" x14ac:dyDescent="0.25">
      <c r="A15" s="49" t="s">
        <v>29</v>
      </c>
      <c r="B15" s="80"/>
      <c r="C15" s="25" t="s">
        <v>28</v>
      </c>
    </row>
    <row r="16" spans="1:4" ht="14.25" customHeight="1" x14ac:dyDescent="0.25">
      <c r="A16" s="49" t="s">
        <v>30</v>
      </c>
      <c r="B16" s="80"/>
      <c r="C16" s="25" t="s">
        <v>150</v>
      </c>
    </row>
    <row r="17" spans="1:2" ht="14.25" customHeight="1" x14ac:dyDescent="0.25">
      <c r="A17" s="50" t="s">
        <v>31</v>
      </c>
      <c r="B17" s="80"/>
    </row>
    <row r="18" spans="1:2" ht="30" customHeight="1" x14ac:dyDescent="0.25">
      <c r="A18" s="50" t="s">
        <v>32</v>
      </c>
      <c r="B18" s="80"/>
    </row>
    <row r="19" spans="1:2" ht="14.25" customHeight="1" x14ac:dyDescent="0.25"/>
    <row r="20" spans="1:2" ht="14.25" customHeight="1" x14ac:dyDescent="0.25">
      <c r="A20" s="49" t="s">
        <v>33</v>
      </c>
      <c r="B20" s="84"/>
    </row>
    <row r="21" spans="1:2" ht="14.25" customHeight="1" x14ac:dyDescent="0.25"/>
    <row r="22" spans="1:2" ht="14.25" customHeight="1" x14ac:dyDescent="0.25"/>
    <row r="23" spans="1:2" ht="14.25" customHeight="1" x14ac:dyDescent="0.25"/>
    <row r="24" spans="1:2" ht="14.25" customHeight="1" x14ac:dyDescent="0.25"/>
    <row r="25" spans="1:2" ht="14.25" customHeight="1" x14ac:dyDescent="0.25"/>
    <row r="26" spans="1:2" ht="14.25" customHeight="1" x14ac:dyDescent="0.25"/>
    <row r="27" spans="1:2" ht="14.25" customHeight="1" x14ac:dyDescent="0.25"/>
    <row r="28" spans="1:2" ht="14.25" customHeight="1" x14ac:dyDescent="0.25"/>
    <row r="29" spans="1:2" ht="14.25" customHeight="1" x14ac:dyDescent="0.25"/>
    <row r="30" spans="1:2" ht="14.25" customHeight="1" x14ac:dyDescent="0.25"/>
    <row r="31" spans="1:2" ht="14.25" customHeight="1" x14ac:dyDescent="0.25"/>
    <row r="32" spans="1:2" ht="14.25" customHeight="1" x14ac:dyDescent="0.25"/>
    <row r="33" s="9" customFormat="1" ht="14.25" customHeight="1" x14ac:dyDescent="0.25"/>
    <row r="34" s="9" customFormat="1" ht="14.25" customHeight="1" x14ac:dyDescent="0.25"/>
    <row r="35" s="9" customFormat="1" ht="14.25" customHeight="1" x14ac:dyDescent="0.25"/>
    <row r="36" s="9" customFormat="1" ht="14.25" customHeight="1" x14ac:dyDescent="0.25"/>
    <row r="37" s="9" customFormat="1" ht="14.25" customHeight="1" x14ac:dyDescent="0.25"/>
    <row r="38" s="9" customFormat="1" ht="14.25" customHeight="1" x14ac:dyDescent="0.25"/>
    <row r="39" s="9" customFormat="1" ht="14.25" customHeight="1" x14ac:dyDescent="0.25"/>
    <row r="40" s="9" customFormat="1" ht="14.25" customHeight="1" x14ac:dyDescent="0.25"/>
    <row r="41" s="9" customFormat="1" ht="14.25" customHeight="1" x14ac:dyDescent="0.25"/>
    <row r="42" s="9" customFormat="1" ht="14.25" customHeight="1" x14ac:dyDescent="0.25"/>
    <row r="43" s="9" customFormat="1" ht="14.25" customHeight="1" x14ac:dyDescent="0.25"/>
    <row r="44" s="9" customFormat="1" ht="14.25" customHeight="1" x14ac:dyDescent="0.25"/>
    <row r="45" s="9" customFormat="1" ht="14.25" customHeight="1" x14ac:dyDescent="0.25"/>
    <row r="46" s="9" customFormat="1" ht="14.25" customHeight="1" x14ac:dyDescent="0.25"/>
    <row r="47" s="9" customFormat="1" ht="14.25" customHeight="1" x14ac:dyDescent="0.25"/>
    <row r="48" s="9" customFormat="1" ht="14.25" customHeight="1" x14ac:dyDescent="0.25"/>
    <row r="49" s="9" customFormat="1" ht="14.25" customHeight="1" x14ac:dyDescent="0.25"/>
    <row r="50" s="9" customFormat="1" ht="14.25" customHeight="1" x14ac:dyDescent="0.25"/>
    <row r="51" s="9" customFormat="1" ht="14.25" customHeight="1" x14ac:dyDescent="0.25"/>
    <row r="52" s="9" customFormat="1" ht="14.25" customHeight="1" x14ac:dyDescent="0.25"/>
    <row r="53" s="9" customFormat="1" ht="14.25" customHeight="1" x14ac:dyDescent="0.25"/>
    <row r="54" s="9" customFormat="1" ht="14.25" customHeight="1" x14ac:dyDescent="0.25"/>
    <row r="55" s="9" customFormat="1" ht="14.25" customHeight="1" x14ac:dyDescent="0.25"/>
    <row r="56" s="9" customFormat="1" ht="14.25" customHeight="1" x14ac:dyDescent="0.25"/>
    <row r="57" s="9" customFormat="1" ht="14.25" customHeight="1" x14ac:dyDescent="0.25"/>
    <row r="58" s="9" customFormat="1" ht="14.25" customHeight="1" x14ac:dyDescent="0.25"/>
    <row r="59" s="9" customFormat="1" ht="14.25" customHeight="1" x14ac:dyDescent="0.25"/>
    <row r="60" s="9" customFormat="1" ht="14.25" customHeight="1" x14ac:dyDescent="0.25"/>
    <row r="61" s="9" customFormat="1" ht="14.25" customHeight="1" x14ac:dyDescent="0.25"/>
    <row r="62" s="9" customFormat="1" ht="14.25" customHeight="1" x14ac:dyDescent="0.25"/>
    <row r="63" s="9" customFormat="1" ht="14.25" customHeight="1" x14ac:dyDescent="0.25"/>
    <row r="64" s="9" customFormat="1" ht="14.25" customHeight="1" x14ac:dyDescent="0.25"/>
    <row r="65" s="9" customFormat="1" ht="14.25" customHeight="1" x14ac:dyDescent="0.25"/>
    <row r="66" s="9" customFormat="1" ht="14.25" customHeight="1" x14ac:dyDescent="0.25"/>
    <row r="67" s="9" customFormat="1" ht="14.25" customHeight="1" x14ac:dyDescent="0.25"/>
    <row r="68" s="9" customFormat="1" ht="14.25" customHeight="1" x14ac:dyDescent="0.25"/>
    <row r="69" s="9" customFormat="1" ht="14.25" customHeight="1" x14ac:dyDescent="0.25"/>
    <row r="70" s="9" customFormat="1" ht="14.25" customHeight="1" x14ac:dyDescent="0.25"/>
    <row r="71" s="9" customFormat="1" ht="14.25" customHeight="1" x14ac:dyDescent="0.25"/>
    <row r="72" s="9" customFormat="1" ht="14.25" customHeight="1" x14ac:dyDescent="0.25"/>
    <row r="73" s="9" customFormat="1" ht="14.25" customHeight="1" x14ac:dyDescent="0.25"/>
    <row r="74" s="9" customFormat="1" ht="14.25" customHeight="1" x14ac:dyDescent="0.25"/>
    <row r="75" s="9" customFormat="1" ht="14.25" customHeight="1" x14ac:dyDescent="0.25"/>
    <row r="76" s="9" customFormat="1" ht="14.25" customHeight="1" x14ac:dyDescent="0.25"/>
    <row r="77" s="9" customFormat="1" ht="14.25" customHeight="1" x14ac:dyDescent="0.25"/>
    <row r="78" s="9" customFormat="1" ht="14.25" customHeight="1" x14ac:dyDescent="0.25"/>
    <row r="79" s="9" customFormat="1" ht="14.25" customHeight="1" x14ac:dyDescent="0.25"/>
    <row r="80" s="9" customFormat="1" ht="14.25" customHeight="1" x14ac:dyDescent="0.25"/>
    <row r="81" s="9" customFormat="1" ht="14.25" customHeight="1" x14ac:dyDescent="0.25"/>
    <row r="82" s="9" customFormat="1" ht="14.25" customHeight="1" x14ac:dyDescent="0.25"/>
    <row r="83" s="9" customFormat="1" ht="14.25" customHeight="1" x14ac:dyDescent="0.25"/>
    <row r="84" s="9" customFormat="1" ht="14.25" customHeight="1" x14ac:dyDescent="0.25"/>
    <row r="85" s="9" customFormat="1" ht="14.25" customHeight="1" x14ac:dyDescent="0.25"/>
    <row r="86" s="9" customFormat="1" ht="14.25" customHeight="1" x14ac:dyDescent="0.25"/>
    <row r="87" s="9" customFormat="1" ht="14.25" customHeight="1" x14ac:dyDescent="0.25"/>
    <row r="88" s="9" customFormat="1" ht="14.25" customHeight="1" x14ac:dyDescent="0.25"/>
    <row r="89" s="9" customFormat="1" ht="14.25" customHeight="1" x14ac:dyDescent="0.25"/>
    <row r="90" s="9" customFormat="1" ht="14.25" customHeight="1" x14ac:dyDescent="0.25"/>
    <row r="91" s="9" customFormat="1" ht="14.25" customHeight="1" x14ac:dyDescent="0.25"/>
    <row r="92" s="9" customFormat="1" ht="14.25" customHeight="1" x14ac:dyDescent="0.25"/>
    <row r="93" s="9" customFormat="1" ht="14.25" customHeight="1" x14ac:dyDescent="0.25"/>
    <row r="94" s="9" customFormat="1" ht="14.25" customHeight="1" x14ac:dyDescent="0.25"/>
    <row r="95" s="9" customFormat="1" ht="14.25" customHeight="1" x14ac:dyDescent="0.25"/>
    <row r="96" s="9" customFormat="1" ht="14.25" customHeight="1" x14ac:dyDescent="0.25"/>
    <row r="97" s="9" customFormat="1" ht="14.25" customHeight="1" x14ac:dyDescent="0.25"/>
    <row r="98" s="9" customFormat="1" ht="14.25" customHeight="1" x14ac:dyDescent="0.25"/>
    <row r="99" s="9" customFormat="1" ht="14.25" customHeight="1" x14ac:dyDescent="0.25"/>
    <row r="100" s="9" customFormat="1" ht="14.25" customHeight="1" x14ac:dyDescent="0.25"/>
    <row r="101" s="9" customFormat="1" ht="14.25" customHeight="1" x14ac:dyDescent="0.25"/>
    <row r="102" s="9" customFormat="1" ht="14.25" customHeight="1" x14ac:dyDescent="0.25"/>
    <row r="103" s="9" customFormat="1" ht="14.25" customHeight="1" x14ac:dyDescent="0.25"/>
    <row r="104" s="9" customFormat="1" ht="14.25" customHeight="1" x14ac:dyDescent="0.25"/>
    <row r="105" s="9" customFormat="1" ht="14.25" customHeight="1" x14ac:dyDescent="0.25"/>
    <row r="106" s="9" customFormat="1" ht="14.25" customHeight="1" x14ac:dyDescent="0.25"/>
    <row r="107" s="9" customFormat="1" ht="14.25" customHeight="1" x14ac:dyDescent="0.25"/>
    <row r="108" s="9" customFormat="1" ht="14.25" customHeight="1" x14ac:dyDescent="0.25"/>
    <row r="109" s="9" customFormat="1" ht="14.25" customHeight="1" x14ac:dyDescent="0.25"/>
    <row r="110" s="9" customFormat="1" ht="14.25" customHeight="1" x14ac:dyDescent="0.25"/>
    <row r="111" s="9" customFormat="1" ht="14.25" customHeight="1" x14ac:dyDescent="0.25"/>
    <row r="112" s="9" customFormat="1" ht="14.25" customHeight="1" x14ac:dyDescent="0.25"/>
    <row r="113" s="9" customFormat="1" ht="14.25" customHeight="1" x14ac:dyDescent="0.25"/>
    <row r="114" s="9" customFormat="1" ht="14.25" customHeight="1" x14ac:dyDescent="0.25"/>
    <row r="115" s="9" customFormat="1" ht="14.25" customHeight="1" x14ac:dyDescent="0.25"/>
    <row r="116" s="9" customFormat="1" ht="14.25" customHeight="1" x14ac:dyDescent="0.25"/>
    <row r="117" s="9" customFormat="1" ht="14.25" customHeight="1" x14ac:dyDescent="0.25"/>
    <row r="118" s="9" customFormat="1" ht="14.25" customHeight="1" x14ac:dyDescent="0.25"/>
    <row r="119" s="9" customFormat="1" ht="14.25" customHeight="1" x14ac:dyDescent="0.25"/>
    <row r="120" s="9" customFormat="1" ht="14.25" customHeight="1" x14ac:dyDescent="0.25"/>
    <row r="121" s="9" customFormat="1" ht="14.25" customHeight="1" x14ac:dyDescent="0.25"/>
    <row r="122" s="9" customFormat="1" ht="14.25" customHeight="1" x14ac:dyDescent="0.25"/>
    <row r="123" s="9" customFormat="1" ht="14.25" customHeight="1" x14ac:dyDescent="0.25"/>
    <row r="124" s="9" customFormat="1" ht="14.25" customHeight="1" x14ac:dyDescent="0.25"/>
    <row r="125" s="9" customFormat="1" ht="14.25" customHeight="1" x14ac:dyDescent="0.25"/>
    <row r="126" s="9" customFormat="1" ht="14.25" customHeight="1" x14ac:dyDescent="0.25"/>
    <row r="127" s="9" customFormat="1" ht="14.25" customHeight="1" x14ac:dyDescent="0.25"/>
    <row r="128" s="9" customFormat="1" ht="14.25" customHeight="1" x14ac:dyDescent="0.25"/>
    <row r="129" s="9" customFormat="1" ht="14.25" customHeight="1" x14ac:dyDescent="0.25"/>
    <row r="130" s="9" customFormat="1" ht="14.25" customHeight="1" x14ac:dyDescent="0.25"/>
    <row r="131" s="9" customFormat="1" ht="14.25" customHeight="1" x14ac:dyDescent="0.25"/>
    <row r="132" s="9" customFormat="1" ht="14.25" customHeight="1" x14ac:dyDescent="0.25"/>
    <row r="133" s="9" customFormat="1" ht="14.25" customHeight="1" x14ac:dyDescent="0.25"/>
    <row r="134" s="9" customFormat="1" ht="14.25" customHeight="1" x14ac:dyDescent="0.25"/>
    <row r="135" s="9" customFormat="1" ht="14.25" customHeight="1" x14ac:dyDescent="0.25"/>
    <row r="136" s="9" customFormat="1" ht="14.25" customHeight="1" x14ac:dyDescent="0.25"/>
    <row r="137" s="9" customFormat="1" ht="14.25" customHeight="1" x14ac:dyDescent="0.25"/>
    <row r="138" s="9" customFormat="1" ht="14.25" customHeight="1" x14ac:dyDescent="0.25"/>
    <row r="139" s="9" customFormat="1" ht="14.25" customHeight="1" x14ac:dyDescent="0.25"/>
    <row r="140" s="9" customFormat="1" ht="14.25" customHeight="1" x14ac:dyDescent="0.25"/>
    <row r="141" s="9" customFormat="1" ht="14.25" customHeight="1" x14ac:dyDescent="0.25"/>
    <row r="142" s="9" customFormat="1" ht="14.25" customHeight="1" x14ac:dyDescent="0.25"/>
    <row r="143" s="9" customFormat="1" ht="14.25" customHeight="1" x14ac:dyDescent="0.25"/>
    <row r="144" s="9" customFormat="1" ht="14.25" customHeight="1" x14ac:dyDescent="0.25"/>
    <row r="145" s="9" customFormat="1" ht="14.25" customHeight="1" x14ac:dyDescent="0.25"/>
    <row r="146" s="9" customFormat="1" ht="14.25" customHeight="1" x14ac:dyDescent="0.25"/>
    <row r="147" s="9" customFormat="1" ht="14.25" customHeight="1" x14ac:dyDescent="0.25"/>
    <row r="148" s="9" customFormat="1" ht="14.25" customHeight="1" x14ac:dyDescent="0.25"/>
    <row r="149" s="9" customFormat="1" ht="14.25" customHeight="1" x14ac:dyDescent="0.25"/>
    <row r="150" s="9" customFormat="1" ht="14.25" customHeight="1" x14ac:dyDescent="0.25"/>
    <row r="151" s="9" customFormat="1" ht="14.25" customHeight="1" x14ac:dyDescent="0.25"/>
    <row r="152" s="9" customFormat="1" ht="14.25" customHeight="1" x14ac:dyDescent="0.25"/>
    <row r="153" s="9" customFormat="1" ht="14.25" customHeight="1" x14ac:dyDescent="0.25"/>
    <row r="154" s="9" customFormat="1" ht="14.25" customHeight="1" x14ac:dyDescent="0.25"/>
    <row r="155" s="9" customFormat="1" ht="14.25" customHeight="1" x14ac:dyDescent="0.25"/>
    <row r="156" s="9" customFormat="1" ht="14.25" customHeight="1" x14ac:dyDescent="0.25"/>
    <row r="157" s="9" customFormat="1" ht="14.25" customHeight="1" x14ac:dyDescent="0.25"/>
    <row r="158" s="9" customFormat="1" ht="14.25" customHeight="1" x14ac:dyDescent="0.25"/>
    <row r="159" s="9" customFormat="1" ht="14.25" customHeight="1" x14ac:dyDescent="0.25"/>
    <row r="160" s="9" customFormat="1" ht="14.25" customHeight="1" x14ac:dyDescent="0.25"/>
    <row r="161" s="9" customFormat="1" ht="14.25" customHeight="1" x14ac:dyDescent="0.25"/>
    <row r="162" s="9" customFormat="1" ht="14.25" customHeight="1" x14ac:dyDescent="0.25"/>
    <row r="163" s="9" customFormat="1" ht="14.25" customHeight="1" x14ac:dyDescent="0.25"/>
    <row r="164" s="9" customFormat="1" ht="14.25" customHeight="1" x14ac:dyDescent="0.25"/>
    <row r="165" s="9" customFormat="1" ht="14.25" customHeight="1" x14ac:dyDescent="0.25"/>
    <row r="166" s="9" customFormat="1" ht="14.25" customHeight="1" x14ac:dyDescent="0.25"/>
    <row r="167" s="9" customFormat="1" ht="14.25" customHeight="1" x14ac:dyDescent="0.25"/>
    <row r="168" s="9" customFormat="1" ht="14.25" customHeight="1" x14ac:dyDescent="0.25"/>
    <row r="169" s="9" customFormat="1" ht="14.25" customHeight="1" x14ac:dyDescent="0.25"/>
    <row r="170" s="9" customFormat="1" ht="14.25" customHeight="1" x14ac:dyDescent="0.25"/>
    <row r="171" s="9" customFormat="1" ht="14.25" customHeight="1" x14ac:dyDescent="0.25"/>
    <row r="172" s="9" customFormat="1" ht="14.25" customHeight="1" x14ac:dyDescent="0.25"/>
    <row r="173" s="9" customFormat="1" ht="14.25" customHeight="1" x14ac:dyDescent="0.25"/>
    <row r="174" s="9" customFormat="1" ht="14.25" customHeight="1" x14ac:dyDescent="0.25"/>
    <row r="175" s="9" customFormat="1" ht="14.25" customHeight="1" x14ac:dyDescent="0.25"/>
    <row r="176" s="9" customFormat="1" ht="14.25" customHeight="1" x14ac:dyDescent="0.25"/>
    <row r="177" s="9" customFormat="1" ht="14.25" customHeight="1" x14ac:dyDescent="0.25"/>
    <row r="178" s="9" customFormat="1" ht="14.25" customHeight="1" x14ac:dyDescent="0.25"/>
    <row r="179" s="9" customFormat="1" ht="14.25" customHeight="1" x14ac:dyDescent="0.25"/>
    <row r="180" s="9" customFormat="1" ht="14.25" customHeight="1" x14ac:dyDescent="0.25"/>
    <row r="181" s="9" customFormat="1" ht="14.25" customHeight="1" x14ac:dyDescent="0.25"/>
    <row r="182" s="9" customFormat="1" ht="14.25" customHeight="1" x14ac:dyDescent="0.25"/>
    <row r="183" s="9" customFormat="1" ht="14.25" customHeight="1" x14ac:dyDescent="0.25"/>
    <row r="184" s="9" customFormat="1" ht="14.25" customHeight="1" x14ac:dyDescent="0.25"/>
    <row r="185" s="9" customFormat="1" ht="14.25" customHeight="1" x14ac:dyDescent="0.25"/>
    <row r="186" s="9" customFormat="1" ht="14.25" customHeight="1" x14ac:dyDescent="0.25"/>
    <row r="187" s="9" customFormat="1" ht="14.25" customHeight="1" x14ac:dyDescent="0.25"/>
    <row r="188" s="9" customFormat="1" ht="14.25" customHeight="1" x14ac:dyDescent="0.25"/>
    <row r="189" s="9" customFormat="1" ht="14.25" customHeight="1" x14ac:dyDescent="0.25"/>
    <row r="190" s="9" customFormat="1" ht="14.25" customHeight="1" x14ac:dyDescent="0.25"/>
    <row r="191" s="9" customFormat="1" ht="14.25" customHeight="1" x14ac:dyDescent="0.25"/>
    <row r="192" s="9" customFormat="1" ht="14.25" customHeight="1" x14ac:dyDescent="0.25"/>
    <row r="193" s="9" customFormat="1" ht="14.25" customHeight="1" x14ac:dyDescent="0.25"/>
    <row r="194" s="9" customFormat="1" ht="14.25" customHeight="1" x14ac:dyDescent="0.25"/>
    <row r="195" s="9" customFormat="1" ht="14.25" customHeight="1" x14ac:dyDescent="0.25"/>
    <row r="196" s="9" customFormat="1" ht="14.25" customHeight="1" x14ac:dyDescent="0.25"/>
    <row r="197" s="9" customFormat="1" ht="14.25" customHeight="1" x14ac:dyDescent="0.25"/>
    <row r="198" s="9" customFormat="1" ht="14.25" customHeight="1" x14ac:dyDescent="0.25"/>
    <row r="199" s="9" customFormat="1" ht="14.25" customHeight="1" x14ac:dyDescent="0.25"/>
    <row r="200" s="9" customFormat="1" ht="14.25" customHeight="1" x14ac:dyDescent="0.25"/>
    <row r="201" s="9" customFormat="1" ht="14.25" customHeight="1" x14ac:dyDescent="0.25"/>
    <row r="202" s="9" customFormat="1" ht="14.25" customHeight="1" x14ac:dyDescent="0.25"/>
    <row r="203" s="9" customFormat="1" ht="14.25" customHeight="1" x14ac:dyDescent="0.25"/>
    <row r="204" s="9" customFormat="1" ht="14.25" customHeight="1" x14ac:dyDescent="0.25"/>
    <row r="205" s="9" customFormat="1" ht="14.25" customHeight="1" x14ac:dyDescent="0.25"/>
    <row r="206" s="9" customFormat="1" ht="14.25" customHeight="1" x14ac:dyDescent="0.25"/>
    <row r="207" s="9" customFormat="1" ht="14.25" customHeight="1" x14ac:dyDescent="0.25"/>
    <row r="208" s="9" customFormat="1" ht="14.25" customHeight="1" x14ac:dyDescent="0.25"/>
    <row r="209" s="9" customFormat="1" ht="14.25" customHeight="1" x14ac:dyDescent="0.25"/>
    <row r="210" s="9" customFormat="1" ht="14.25" customHeight="1" x14ac:dyDescent="0.25"/>
    <row r="211" s="9" customFormat="1" ht="14.25" customHeight="1" x14ac:dyDescent="0.25"/>
    <row r="212" s="9" customFormat="1" ht="14.25" customHeight="1" x14ac:dyDescent="0.25"/>
    <row r="213" s="9" customFormat="1" ht="14.25" customHeight="1" x14ac:dyDescent="0.25"/>
    <row r="214" s="9" customFormat="1" ht="14.25" customHeight="1" x14ac:dyDescent="0.25"/>
    <row r="215" s="9" customFormat="1" ht="14.25" customHeight="1" x14ac:dyDescent="0.25"/>
    <row r="216" s="9" customFormat="1" ht="14.25" customHeight="1" x14ac:dyDescent="0.25"/>
    <row r="217" s="9" customFormat="1" ht="14.25" customHeight="1" x14ac:dyDescent="0.25"/>
    <row r="218" s="9" customFormat="1" ht="14.25" customHeight="1" x14ac:dyDescent="0.25"/>
    <row r="219" s="9" customFormat="1" ht="14.25" customHeight="1" x14ac:dyDescent="0.25"/>
    <row r="220" s="9" customFormat="1" ht="14.25" customHeight="1" x14ac:dyDescent="0.25"/>
    <row r="221" s="9" customFormat="1" ht="14.25" customHeight="1" x14ac:dyDescent="0.25"/>
    <row r="222" s="9" customFormat="1" ht="14.25" customHeight="1" x14ac:dyDescent="0.25"/>
    <row r="223" s="9" customFormat="1" ht="14.25" customHeight="1" x14ac:dyDescent="0.25"/>
    <row r="224" s="9" customFormat="1" ht="14.25" customHeight="1" x14ac:dyDescent="0.25"/>
    <row r="225" s="9" customFormat="1" ht="14.25" customHeight="1" x14ac:dyDescent="0.25"/>
    <row r="226" s="9" customFormat="1" ht="14.25" customHeight="1" x14ac:dyDescent="0.25"/>
    <row r="227" s="9" customFormat="1" ht="14.25" customHeight="1" x14ac:dyDescent="0.25"/>
    <row r="228" s="9" customFormat="1" ht="14.25" customHeight="1" x14ac:dyDescent="0.25"/>
    <row r="229" s="9" customFormat="1" ht="14.25" customHeight="1" x14ac:dyDescent="0.25"/>
    <row r="230" s="9" customFormat="1" ht="14.25" customHeight="1" x14ac:dyDescent="0.25"/>
    <row r="231" s="9" customFormat="1" ht="14.25" customHeight="1" x14ac:dyDescent="0.25"/>
    <row r="232" s="9" customFormat="1" ht="14.25" customHeight="1" x14ac:dyDescent="0.25"/>
    <row r="233" s="9" customFormat="1" ht="14.25" customHeight="1" x14ac:dyDescent="0.25"/>
    <row r="234" s="9" customFormat="1" ht="14.25" customHeight="1" x14ac:dyDescent="0.25"/>
    <row r="235" s="9" customFormat="1" ht="14.25" customHeight="1" x14ac:dyDescent="0.25"/>
    <row r="236" s="9" customFormat="1" ht="14.25" customHeight="1" x14ac:dyDescent="0.25"/>
    <row r="237" s="9" customFormat="1" ht="14.25" customHeight="1" x14ac:dyDescent="0.25"/>
    <row r="238" s="9" customFormat="1" ht="14.25" customHeight="1" x14ac:dyDescent="0.25"/>
    <row r="239" s="9" customFormat="1" ht="14.25" customHeight="1" x14ac:dyDescent="0.25"/>
    <row r="240" s="9" customFormat="1" ht="14.25" customHeight="1" x14ac:dyDescent="0.25"/>
    <row r="241" s="9" customFormat="1" ht="14.25" customHeight="1" x14ac:dyDescent="0.25"/>
    <row r="242" s="9" customFormat="1" ht="14.25" customHeight="1" x14ac:dyDescent="0.25"/>
    <row r="243" s="9" customFormat="1" ht="14.25" customHeight="1" x14ac:dyDescent="0.25"/>
    <row r="244" s="9" customFormat="1" ht="14.25" customHeight="1" x14ac:dyDescent="0.25"/>
    <row r="245" s="9" customFormat="1" ht="14.25" customHeight="1" x14ac:dyDescent="0.25"/>
    <row r="246" s="9" customFormat="1" ht="14.25" customHeight="1" x14ac:dyDescent="0.25"/>
    <row r="247" s="9" customFormat="1" ht="14.25" customHeight="1" x14ac:dyDescent="0.25"/>
    <row r="248" s="9" customFormat="1" ht="14.25" customHeight="1" x14ac:dyDescent="0.25"/>
    <row r="249" s="9" customFormat="1" ht="14.25" customHeight="1" x14ac:dyDescent="0.25"/>
    <row r="250" s="9" customFormat="1" ht="14.25" customHeight="1" x14ac:dyDescent="0.25"/>
    <row r="251" s="9" customFormat="1" ht="14.25" customHeight="1" x14ac:dyDescent="0.25"/>
    <row r="252" s="9" customFormat="1" ht="14.25" customHeight="1" x14ac:dyDescent="0.25"/>
    <row r="253" s="9" customFormat="1" ht="14.25" customHeight="1" x14ac:dyDescent="0.25"/>
    <row r="254" s="9" customFormat="1" ht="14.25" customHeight="1" x14ac:dyDescent="0.25"/>
    <row r="255" s="9" customFormat="1" ht="14.25" customHeight="1" x14ac:dyDescent="0.25"/>
    <row r="256" s="9" customFormat="1" ht="14.25" customHeight="1" x14ac:dyDescent="0.25"/>
    <row r="257" s="9" customFormat="1" ht="14.25" customHeight="1" x14ac:dyDescent="0.25"/>
    <row r="258" s="9" customFormat="1" ht="14.25" customHeight="1" x14ac:dyDescent="0.25"/>
    <row r="259" s="9" customFormat="1" ht="14.25" customHeight="1" x14ac:dyDescent="0.25"/>
    <row r="260" s="9" customFormat="1" ht="14.25" customHeight="1" x14ac:dyDescent="0.25"/>
    <row r="261" s="9" customFormat="1" ht="14.25" customHeight="1" x14ac:dyDescent="0.25"/>
    <row r="262" s="9" customFormat="1" ht="14.25" customHeight="1" x14ac:dyDescent="0.25"/>
    <row r="263" s="9" customFormat="1" ht="14.25" customHeight="1" x14ac:dyDescent="0.25"/>
    <row r="264" s="9" customFormat="1" ht="14.25" customHeight="1" x14ac:dyDescent="0.25"/>
    <row r="265" s="9" customFormat="1" ht="14.25" customHeight="1" x14ac:dyDescent="0.25"/>
    <row r="266" s="9" customFormat="1" ht="14.25" customHeight="1" x14ac:dyDescent="0.25"/>
    <row r="267" s="9" customFormat="1" ht="14.25" customHeight="1" x14ac:dyDescent="0.25"/>
    <row r="268" s="9" customFormat="1" ht="14.25" customHeight="1" x14ac:dyDescent="0.25"/>
    <row r="269" s="9" customFormat="1" ht="14.25" customHeight="1" x14ac:dyDescent="0.25"/>
    <row r="270" s="9" customFormat="1" ht="14.25" customHeight="1" x14ac:dyDescent="0.25"/>
    <row r="271" s="9" customFormat="1" ht="14.25" customHeight="1" x14ac:dyDescent="0.25"/>
    <row r="272" s="9" customFormat="1" ht="14.25" customHeight="1" x14ac:dyDescent="0.25"/>
    <row r="273" s="9" customFormat="1" ht="14.25" customHeight="1" x14ac:dyDescent="0.25"/>
    <row r="274" s="9" customFormat="1" ht="14.25" customHeight="1" x14ac:dyDescent="0.25"/>
    <row r="275" s="9" customFormat="1" ht="14.25" customHeight="1" x14ac:dyDescent="0.25"/>
    <row r="276" s="9" customFormat="1" ht="14.25" customHeight="1" x14ac:dyDescent="0.25"/>
    <row r="277" s="9" customFormat="1" ht="14.25" customHeight="1" x14ac:dyDescent="0.25"/>
    <row r="278" s="9" customFormat="1" ht="14.25" customHeight="1" x14ac:dyDescent="0.25"/>
    <row r="279" s="9" customFormat="1" ht="14.25" customHeight="1" x14ac:dyDescent="0.25"/>
    <row r="280" s="9" customFormat="1" ht="14.25" customHeight="1" x14ac:dyDescent="0.25"/>
    <row r="281" s="9" customFormat="1" ht="14.25" customHeight="1" x14ac:dyDescent="0.25"/>
    <row r="282" s="9" customFormat="1" ht="14.25" customHeight="1" x14ac:dyDescent="0.25"/>
    <row r="283" s="9" customFormat="1" ht="14.25" customHeight="1" x14ac:dyDescent="0.25"/>
    <row r="284" s="9" customFormat="1" ht="14.25" customHeight="1" x14ac:dyDescent="0.25"/>
    <row r="285" s="9" customFormat="1" ht="14.25" customHeight="1" x14ac:dyDescent="0.25"/>
    <row r="286" s="9" customFormat="1" ht="14.25" customHeight="1" x14ac:dyDescent="0.25"/>
    <row r="287" s="9" customFormat="1" ht="14.25" customHeight="1" x14ac:dyDescent="0.25"/>
    <row r="288" s="9" customFormat="1" ht="14.25" customHeight="1" x14ac:dyDescent="0.25"/>
    <row r="289" s="9" customFormat="1" ht="14.25" customHeight="1" x14ac:dyDescent="0.25"/>
    <row r="290" s="9" customFormat="1" ht="14.25" customHeight="1" x14ac:dyDescent="0.25"/>
    <row r="291" s="9" customFormat="1" ht="14.25" customHeight="1" x14ac:dyDescent="0.25"/>
    <row r="292" s="9" customFormat="1" ht="14.25" customHeight="1" x14ac:dyDescent="0.25"/>
    <row r="293" s="9" customFormat="1" ht="14.25" customHeight="1" x14ac:dyDescent="0.25"/>
    <row r="294" s="9" customFormat="1" ht="14.25" customHeight="1" x14ac:dyDescent="0.25"/>
    <row r="295" s="9" customFormat="1" ht="14.25" customHeight="1" x14ac:dyDescent="0.25"/>
    <row r="296" s="9" customFormat="1" ht="14.25" customHeight="1" x14ac:dyDescent="0.25"/>
    <row r="297" s="9" customFormat="1" ht="14.25" customHeight="1" x14ac:dyDescent="0.25"/>
    <row r="298" s="9" customFormat="1" ht="14.25" customHeight="1" x14ac:dyDescent="0.25"/>
    <row r="299" s="9" customFormat="1" ht="14.25" customHeight="1" x14ac:dyDescent="0.25"/>
    <row r="300" s="9" customFormat="1" ht="14.25" customHeight="1" x14ac:dyDescent="0.25"/>
    <row r="301" s="9" customFormat="1" ht="14.25" customHeight="1" x14ac:dyDescent="0.25"/>
    <row r="302" s="9" customFormat="1" ht="14.25" customHeight="1" x14ac:dyDescent="0.25"/>
    <row r="303" s="9" customFormat="1" ht="14.25" customHeight="1" x14ac:dyDescent="0.25"/>
    <row r="304" s="9" customFormat="1" ht="14.25" customHeight="1" x14ac:dyDescent="0.25"/>
    <row r="305" s="9" customFormat="1" ht="14.25" customHeight="1" x14ac:dyDescent="0.25"/>
    <row r="306" s="9" customFormat="1" ht="14.25" customHeight="1" x14ac:dyDescent="0.25"/>
    <row r="307" s="9" customFormat="1" ht="14.25" customHeight="1" x14ac:dyDescent="0.25"/>
    <row r="308" s="9" customFormat="1" ht="14.25" customHeight="1" x14ac:dyDescent="0.25"/>
    <row r="309" s="9" customFormat="1" ht="14.25" customHeight="1" x14ac:dyDescent="0.25"/>
    <row r="310" s="9" customFormat="1" ht="14.25" customHeight="1" x14ac:dyDescent="0.25"/>
    <row r="311" s="9" customFormat="1" ht="14.25" customHeight="1" x14ac:dyDescent="0.25"/>
    <row r="312" s="9" customFormat="1" ht="14.25" customHeight="1" x14ac:dyDescent="0.25"/>
    <row r="313" s="9" customFormat="1" ht="14.25" customHeight="1" x14ac:dyDescent="0.25"/>
    <row r="314" s="9" customFormat="1" ht="14.25" customHeight="1" x14ac:dyDescent="0.25"/>
    <row r="315" s="9" customFormat="1" ht="14.25" customHeight="1" x14ac:dyDescent="0.25"/>
    <row r="316" s="9" customFormat="1" ht="14.25" customHeight="1" x14ac:dyDescent="0.25"/>
    <row r="317" s="9" customFormat="1" ht="14.25" customHeight="1" x14ac:dyDescent="0.25"/>
    <row r="318" s="9" customFormat="1" ht="14.25" customHeight="1" x14ac:dyDescent="0.25"/>
    <row r="319" s="9" customFormat="1" ht="14.25" customHeight="1" x14ac:dyDescent="0.25"/>
    <row r="320" s="9" customFormat="1" ht="14.25" customHeight="1" x14ac:dyDescent="0.25"/>
    <row r="321" s="9" customFormat="1" ht="14.25" customHeight="1" x14ac:dyDescent="0.25"/>
    <row r="322" s="9" customFormat="1" ht="14.25" customHeight="1" x14ac:dyDescent="0.25"/>
    <row r="323" s="9" customFormat="1" ht="14.25" customHeight="1" x14ac:dyDescent="0.25"/>
    <row r="324" s="9" customFormat="1" ht="14.25" customHeight="1" x14ac:dyDescent="0.25"/>
    <row r="325" s="9" customFormat="1" ht="14.25" customHeight="1" x14ac:dyDescent="0.25"/>
    <row r="326" s="9" customFormat="1" ht="14.25" customHeight="1" x14ac:dyDescent="0.25"/>
    <row r="327" s="9" customFormat="1" ht="14.25" customHeight="1" x14ac:dyDescent="0.25"/>
    <row r="328" s="9" customFormat="1" ht="14.25" customHeight="1" x14ac:dyDescent="0.25"/>
    <row r="329" s="9" customFormat="1" ht="14.25" customHeight="1" x14ac:dyDescent="0.25"/>
    <row r="330" s="9" customFormat="1" ht="14.25" customHeight="1" x14ac:dyDescent="0.25"/>
    <row r="331" s="9" customFormat="1" ht="14.25" customHeight="1" x14ac:dyDescent="0.25"/>
    <row r="332" s="9" customFormat="1" ht="14.25" customHeight="1" x14ac:dyDescent="0.25"/>
    <row r="333" s="9" customFormat="1" ht="14.25" customHeight="1" x14ac:dyDescent="0.25"/>
    <row r="334" s="9" customFormat="1" ht="14.25" customHeight="1" x14ac:dyDescent="0.25"/>
    <row r="335" s="9" customFormat="1" ht="14.25" customHeight="1" x14ac:dyDescent="0.25"/>
    <row r="336" s="9" customFormat="1" ht="14.25" customHeight="1" x14ac:dyDescent="0.25"/>
    <row r="337" s="9" customFormat="1" ht="14.25" customHeight="1" x14ac:dyDescent="0.25"/>
    <row r="338" s="9" customFormat="1" ht="14.25" customHeight="1" x14ac:dyDescent="0.25"/>
    <row r="339" s="9" customFormat="1" ht="14.25" customHeight="1" x14ac:dyDescent="0.25"/>
    <row r="340" s="9" customFormat="1" ht="14.25" customHeight="1" x14ac:dyDescent="0.25"/>
    <row r="341" s="9" customFormat="1" ht="14.25" customHeight="1" x14ac:dyDescent="0.25"/>
    <row r="342" s="9" customFormat="1" ht="14.25" customHeight="1" x14ac:dyDescent="0.25"/>
    <row r="343" s="9" customFormat="1" ht="14.25" customHeight="1" x14ac:dyDescent="0.25"/>
    <row r="344" s="9" customFormat="1" ht="14.25" customHeight="1" x14ac:dyDescent="0.25"/>
    <row r="345" s="9" customFormat="1" ht="14.25" customHeight="1" x14ac:dyDescent="0.25"/>
    <row r="346" s="9" customFormat="1" ht="14.25" customHeight="1" x14ac:dyDescent="0.25"/>
    <row r="347" s="9" customFormat="1" ht="14.25" customHeight="1" x14ac:dyDescent="0.25"/>
    <row r="348" s="9" customFormat="1" ht="14.25" customHeight="1" x14ac:dyDescent="0.25"/>
    <row r="349" s="9" customFormat="1" ht="14.25" customHeight="1" x14ac:dyDescent="0.25"/>
    <row r="350" s="9" customFormat="1" ht="14.25" customHeight="1" x14ac:dyDescent="0.25"/>
    <row r="351" s="9" customFormat="1" ht="14.25" customHeight="1" x14ac:dyDescent="0.25"/>
    <row r="352" s="9" customFormat="1" ht="14.25" customHeight="1" x14ac:dyDescent="0.25"/>
    <row r="353" s="9" customFormat="1" ht="14.25" customHeight="1" x14ac:dyDescent="0.25"/>
    <row r="354" s="9" customFormat="1" ht="14.25" customHeight="1" x14ac:dyDescent="0.25"/>
    <row r="355" s="9" customFormat="1" ht="14.25" customHeight="1" x14ac:dyDescent="0.25"/>
    <row r="356" s="9" customFormat="1" ht="14.25" customHeight="1" x14ac:dyDescent="0.25"/>
    <row r="357" s="9" customFormat="1" ht="14.25" customHeight="1" x14ac:dyDescent="0.25"/>
    <row r="358" s="9" customFormat="1" ht="14.25" customHeight="1" x14ac:dyDescent="0.25"/>
    <row r="359" s="9" customFormat="1" ht="14.25" customHeight="1" x14ac:dyDescent="0.25"/>
    <row r="360" s="9" customFormat="1" ht="14.25" customHeight="1" x14ac:dyDescent="0.25"/>
    <row r="361" s="9" customFormat="1" ht="14.25" customHeight="1" x14ac:dyDescent="0.25"/>
    <row r="362" s="9" customFormat="1" ht="14.25" customHeight="1" x14ac:dyDescent="0.25"/>
    <row r="363" s="9" customFormat="1" ht="14.25" customHeight="1" x14ac:dyDescent="0.25"/>
    <row r="364" s="9" customFormat="1" ht="14.25" customHeight="1" x14ac:dyDescent="0.25"/>
    <row r="365" s="9" customFormat="1" ht="14.25" customHeight="1" x14ac:dyDescent="0.25"/>
    <row r="366" s="9" customFormat="1" ht="14.25" customHeight="1" x14ac:dyDescent="0.25"/>
    <row r="367" s="9" customFormat="1" ht="14.25" customHeight="1" x14ac:dyDescent="0.25"/>
    <row r="368" s="9" customFormat="1" ht="14.25" customHeight="1" x14ac:dyDescent="0.25"/>
    <row r="369" s="9" customFormat="1" ht="14.25" customHeight="1" x14ac:dyDescent="0.25"/>
    <row r="370" s="9" customFormat="1" ht="14.25" customHeight="1" x14ac:dyDescent="0.25"/>
    <row r="371" s="9" customFormat="1" ht="14.25" customHeight="1" x14ac:dyDescent="0.25"/>
    <row r="372" s="9" customFormat="1" ht="14.25" customHeight="1" x14ac:dyDescent="0.25"/>
    <row r="373" s="9" customFormat="1" ht="14.25" customHeight="1" x14ac:dyDescent="0.25"/>
    <row r="374" s="9" customFormat="1" ht="14.25" customHeight="1" x14ac:dyDescent="0.25"/>
    <row r="375" s="9" customFormat="1" ht="14.25" customHeight="1" x14ac:dyDescent="0.25"/>
    <row r="376" s="9" customFormat="1" ht="14.25" customHeight="1" x14ac:dyDescent="0.25"/>
    <row r="377" s="9" customFormat="1" ht="14.25" customHeight="1" x14ac:dyDescent="0.25"/>
    <row r="378" s="9" customFormat="1" ht="14.25" customHeight="1" x14ac:dyDescent="0.25"/>
    <row r="379" s="9" customFormat="1" ht="14.25" customHeight="1" x14ac:dyDescent="0.25"/>
    <row r="380" s="9" customFormat="1" ht="14.25" customHeight="1" x14ac:dyDescent="0.25"/>
    <row r="381" s="9" customFormat="1" ht="14.25" customHeight="1" x14ac:dyDescent="0.25"/>
    <row r="382" s="9" customFormat="1" ht="14.25" customHeight="1" x14ac:dyDescent="0.25"/>
    <row r="383" s="9" customFormat="1" ht="14.25" customHeight="1" x14ac:dyDescent="0.25"/>
    <row r="384" s="9" customFormat="1" ht="14.25" customHeight="1" x14ac:dyDescent="0.25"/>
    <row r="385" s="9" customFormat="1" ht="14.25" customHeight="1" x14ac:dyDescent="0.25"/>
    <row r="386" s="9" customFormat="1" ht="14.25" customHeight="1" x14ac:dyDescent="0.25"/>
    <row r="387" s="9" customFormat="1" ht="14.25" customHeight="1" x14ac:dyDescent="0.25"/>
    <row r="388" s="9" customFormat="1" ht="14.25" customHeight="1" x14ac:dyDescent="0.25"/>
    <row r="389" s="9" customFormat="1" ht="14.25" customHeight="1" x14ac:dyDescent="0.25"/>
    <row r="390" s="9" customFormat="1" ht="14.25" customHeight="1" x14ac:dyDescent="0.25"/>
    <row r="391" s="9" customFormat="1" ht="14.25" customHeight="1" x14ac:dyDescent="0.25"/>
    <row r="392" s="9" customFormat="1" ht="14.25" customHeight="1" x14ac:dyDescent="0.25"/>
    <row r="393" s="9" customFormat="1" ht="14.25" customHeight="1" x14ac:dyDescent="0.25"/>
    <row r="394" s="9" customFormat="1" ht="14.25" customHeight="1" x14ac:dyDescent="0.25"/>
    <row r="395" s="9" customFormat="1" ht="14.25" customHeight="1" x14ac:dyDescent="0.25"/>
    <row r="396" s="9" customFormat="1" ht="14.25" customHeight="1" x14ac:dyDescent="0.25"/>
    <row r="397" s="9" customFormat="1" ht="14.25" customHeight="1" x14ac:dyDescent="0.25"/>
    <row r="398" s="9" customFormat="1" ht="14.25" customHeight="1" x14ac:dyDescent="0.25"/>
    <row r="399" s="9" customFormat="1" ht="14.25" customHeight="1" x14ac:dyDescent="0.25"/>
    <row r="400" s="9" customFormat="1" ht="14.25" customHeight="1" x14ac:dyDescent="0.25"/>
    <row r="401" s="9" customFormat="1" ht="14.25" customHeight="1" x14ac:dyDescent="0.25"/>
    <row r="402" s="9" customFormat="1" ht="14.25" customHeight="1" x14ac:dyDescent="0.25"/>
    <row r="403" s="9" customFormat="1" ht="14.25" customHeight="1" x14ac:dyDescent="0.25"/>
    <row r="404" s="9" customFormat="1" ht="14.25" customHeight="1" x14ac:dyDescent="0.25"/>
    <row r="405" s="9" customFormat="1" ht="14.25" customHeight="1" x14ac:dyDescent="0.25"/>
    <row r="406" s="9" customFormat="1" ht="14.25" customHeight="1" x14ac:dyDescent="0.25"/>
    <row r="407" s="9" customFormat="1" ht="14.25" customHeight="1" x14ac:dyDescent="0.25"/>
    <row r="408" s="9" customFormat="1" ht="14.25" customHeight="1" x14ac:dyDescent="0.25"/>
    <row r="409" s="9" customFormat="1" ht="14.25" customHeight="1" x14ac:dyDescent="0.25"/>
    <row r="410" s="9" customFormat="1" ht="14.25" customHeight="1" x14ac:dyDescent="0.25"/>
    <row r="411" s="9" customFormat="1" ht="14.25" customHeight="1" x14ac:dyDescent="0.25"/>
    <row r="412" s="9" customFormat="1" ht="14.25" customHeight="1" x14ac:dyDescent="0.25"/>
    <row r="413" s="9" customFormat="1" ht="14.25" customHeight="1" x14ac:dyDescent="0.25"/>
    <row r="414" s="9" customFormat="1" ht="14.25" customHeight="1" x14ac:dyDescent="0.25"/>
    <row r="415" s="9" customFormat="1" ht="14.25" customHeight="1" x14ac:dyDescent="0.25"/>
    <row r="416" s="9" customFormat="1" ht="14.25" customHeight="1" x14ac:dyDescent="0.25"/>
    <row r="417" s="9" customFormat="1" ht="14.25" customHeight="1" x14ac:dyDescent="0.25"/>
    <row r="418" s="9" customFormat="1" ht="14.25" customHeight="1" x14ac:dyDescent="0.25"/>
    <row r="419" s="9" customFormat="1" ht="14.25" customHeight="1" x14ac:dyDescent="0.25"/>
    <row r="420" s="9" customFormat="1" ht="14.25" customHeight="1" x14ac:dyDescent="0.25"/>
    <row r="421" s="9" customFormat="1" ht="14.25" customHeight="1" x14ac:dyDescent="0.25"/>
    <row r="422" s="9" customFormat="1" ht="14.25" customHeight="1" x14ac:dyDescent="0.25"/>
    <row r="423" s="9" customFormat="1" ht="14.25" customHeight="1" x14ac:dyDescent="0.25"/>
    <row r="424" s="9" customFormat="1" ht="14.25" customHeight="1" x14ac:dyDescent="0.25"/>
    <row r="425" s="9" customFormat="1" ht="14.25" customHeight="1" x14ac:dyDescent="0.25"/>
    <row r="426" s="9" customFormat="1" ht="14.25" customHeight="1" x14ac:dyDescent="0.25"/>
    <row r="427" s="9" customFormat="1" ht="14.25" customHeight="1" x14ac:dyDescent="0.25"/>
    <row r="428" s="9" customFormat="1" ht="14.25" customHeight="1" x14ac:dyDescent="0.25"/>
    <row r="429" s="9" customFormat="1" ht="14.25" customHeight="1" x14ac:dyDescent="0.25"/>
    <row r="430" s="9" customFormat="1" ht="14.25" customHeight="1" x14ac:dyDescent="0.25"/>
    <row r="431" s="9" customFormat="1" ht="14.25" customHeight="1" x14ac:dyDescent="0.25"/>
    <row r="432" s="9" customFormat="1" ht="14.25" customHeight="1" x14ac:dyDescent="0.25"/>
    <row r="433" s="9" customFormat="1" ht="14.25" customHeight="1" x14ac:dyDescent="0.25"/>
    <row r="434" s="9" customFormat="1" ht="14.25" customHeight="1" x14ac:dyDescent="0.25"/>
    <row r="435" s="9" customFormat="1" ht="14.25" customHeight="1" x14ac:dyDescent="0.25"/>
    <row r="436" s="9" customFormat="1" ht="14.25" customHeight="1" x14ac:dyDescent="0.25"/>
    <row r="437" s="9" customFormat="1" ht="14.25" customHeight="1" x14ac:dyDescent="0.25"/>
    <row r="438" s="9" customFormat="1" ht="14.25" customHeight="1" x14ac:dyDescent="0.25"/>
    <row r="439" s="9" customFormat="1" ht="14.25" customHeight="1" x14ac:dyDescent="0.25"/>
    <row r="440" s="9" customFormat="1" ht="14.25" customHeight="1" x14ac:dyDescent="0.25"/>
    <row r="441" s="9" customFormat="1" ht="14.25" customHeight="1" x14ac:dyDescent="0.25"/>
    <row r="442" s="9" customFormat="1" ht="14.25" customHeight="1" x14ac:dyDescent="0.25"/>
    <row r="443" s="9" customFormat="1" ht="14.25" customHeight="1" x14ac:dyDescent="0.25"/>
    <row r="444" s="9" customFormat="1" ht="14.25" customHeight="1" x14ac:dyDescent="0.25"/>
    <row r="445" s="9" customFormat="1" ht="14.25" customHeight="1" x14ac:dyDescent="0.25"/>
    <row r="446" s="9" customFormat="1" ht="14.25" customHeight="1" x14ac:dyDescent="0.25"/>
    <row r="447" s="9" customFormat="1" ht="14.25" customHeight="1" x14ac:dyDescent="0.25"/>
    <row r="448" s="9" customFormat="1" ht="14.25" customHeight="1" x14ac:dyDescent="0.25"/>
    <row r="449" s="9" customFormat="1" ht="14.25" customHeight="1" x14ac:dyDescent="0.25"/>
    <row r="450" s="9" customFormat="1" ht="14.25" customHeight="1" x14ac:dyDescent="0.25"/>
    <row r="451" s="9" customFormat="1" ht="14.25" customHeight="1" x14ac:dyDescent="0.25"/>
    <row r="452" s="9" customFormat="1" ht="14.25" customHeight="1" x14ac:dyDescent="0.25"/>
    <row r="453" s="9" customFormat="1" ht="14.25" customHeight="1" x14ac:dyDescent="0.25"/>
    <row r="454" s="9" customFormat="1" ht="14.25" customHeight="1" x14ac:dyDescent="0.25"/>
    <row r="455" s="9" customFormat="1" ht="14.25" customHeight="1" x14ac:dyDescent="0.25"/>
    <row r="456" s="9" customFormat="1" ht="14.25" customHeight="1" x14ac:dyDescent="0.25"/>
    <row r="457" s="9" customFormat="1" ht="14.25" customHeight="1" x14ac:dyDescent="0.25"/>
    <row r="458" s="9" customFormat="1" ht="14.25" customHeight="1" x14ac:dyDescent="0.25"/>
    <row r="459" s="9" customFormat="1" ht="14.25" customHeight="1" x14ac:dyDescent="0.25"/>
    <row r="460" s="9" customFormat="1" ht="14.25" customHeight="1" x14ac:dyDescent="0.25"/>
    <row r="461" s="9" customFormat="1" ht="14.25" customHeight="1" x14ac:dyDescent="0.25"/>
    <row r="462" s="9" customFormat="1" ht="14.25" customHeight="1" x14ac:dyDescent="0.25"/>
    <row r="463" s="9" customFormat="1" ht="14.25" customHeight="1" x14ac:dyDescent="0.25"/>
    <row r="464" s="9" customFormat="1" ht="14.25" customHeight="1" x14ac:dyDescent="0.25"/>
    <row r="465" s="9" customFormat="1" ht="14.25" customHeight="1" x14ac:dyDescent="0.25"/>
    <row r="466" s="9" customFormat="1" ht="14.25" customHeight="1" x14ac:dyDescent="0.25"/>
    <row r="467" s="9" customFormat="1" ht="14.25" customHeight="1" x14ac:dyDescent="0.25"/>
    <row r="468" s="9" customFormat="1" ht="14.25" customHeight="1" x14ac:dyDescent="0.25"/>
    <row r="469" s="9" customFormat="1" ht="14.25" customHeight="1" x14ac:dyDescent="0.25"/>
    <row r="470" s="9" customFormat="1" ht="14.25" customHeight="1" x14ac:dyDescent="0.25"/>
    <row r="471" s="9" customFormat="1" ht="14.25" customHeight="1" x14ac:dyDescent="0.25"/>
    <row r="472" s="9" customFormat="1" ht="14.25" customHeight="1" x14ac:dyDescent="0.25"/>
    <row r="473" s="9" customFormat="1" ht="14.25" customHeight="1" x14ac:dyDescent="0.25"/>
    <row r="474" s="9" customFormat="1" ht="14.25" customHeight="1" x14ac:dyDescent="0.25"/>
    <row r="475" s="9" customFormat="1" ht="14.25" customHeight="1" x14ac:dyDescent="0.25"/>
    <row r="476" s="9" customFormat="1" ht="14.25" customHeight="1" x14ac:dyDescent="0.25"/>
    <row r="477" s="9" customFormat="1" ht="14.25" customHeight="1" x14ac:dyDescent="0.25"/>
    <row r="478" s="9" customFormat="1" ht="14.25" customHeight="1" x14ac:dyDescent="0.25"/>
    <row r="479" s="9" customFormat="1" ht="14.25" customHeight="1" x14ac:dyDescent="0.25"/>
    <row r="480" s="9" customFormat="1" ht="14.25" customHeight="1" x14ac:dyDescent="0.25"/>
    <row r="481" s="9" customFormat="1" ht="14.25" customHeight="1" x14ac:dyDescent="0.25"/>
    <row r="482" s="9" customFormat="1" ht="14.25" customHeight="1" x14ac:dyDescent="0.25"/>
    <row r="483" s="9" customFormat="1" ht="14.25" customHeight="1" x14ac:dyDescent="0.25"/>
    <row r="484" s="9" customFormat="1" ht="14.25" customHeight="1" x14ac:dyDescent="0.25"/>
    <row r="485" s="9" customFormat="1" ht="14.25" customHeight="1" x14ac:dyDescent="0.25"/>
    <row r="486" s="9" customFormat="1" ht="14.25" customHeight="1" x14ac:dyDescent="0.25"/>
    <row r="487" s="9" customFormat="1" ht="14.25" customHeight="1" x14ac:dyDescent="0.25"/>
    <row r="488" s="9" customFormat="1" ht="14.25" customHeight="1" x14ac:dyDescent="0.25"/>
    <row r="489" s="9" customFormat="1" ht="14.25" customHeight="1" x14ac:dyDescent="0.25"/>
    <row r="490" s="9" customFormat="1" ht="14.25" customHeight="1" x14ac:dyDescent="0.25"/>
    <row r="491" s="9" customFormat="1" ht="14.25" customHeight="1" x14ac:dyDescent="0.25"/>
    <row r="492" s="9" customFormat="1" ht="14.25" customHeight="1" x14ac:dyDescent="0.25"/>
    <row r="493" s="9" customFormat="1" ht="14.25" customHeight="1" x14ac:dyDescent="0.25"/>
    <row r="494" s="9" customFormat="1" ht="14.25" customHeight="1" x14ac:dyDescent="0.25"/>
    <row r="495" s="9" customFormat="1" ht="14.25" customHeight="1" x14ac:dyDescent="0.25"/>
    <row r="496" s="9" customFormat="1" ht="14.25" customHeight="1" x14ac:dyDescent="0.25"/>
    <row r="497" s="9" customFormat="1" ht="14.25" customHeight="1" x14ac:dyDescent="0.25"/>
    <row r="498" s="9" customFormat="1" ht="14.25" customHeight="1" x14ac:dyDescent="0.25"/>
    <row r="499" s="9" customFormat="1" ht="14.25" customHeight="1" x14ac:dyDescent="0.25"/>
    <row r="500" s="9" customFormat="1" ht="14.25" customHeight="1" x14ac:dyDescent="0.25"/>
    <row r="501" s="9" customFormat="1" ht="14.25" customHeight="1" x14ac:dyDescent="0.25"/>
    <row r="502" s="9" customFormat="1" ht="14.25" customHeight="1" x14ac:dyDescent="0.25"/>
    <row r="503" s="9" customFormat="1" ht="14.25" customHeight="1" x14ac:dyDescent="0.25"/>
    <row r="504" s="9" customFormat="1" ht="14.25" customHeight="1" x14ac:dyDescent="0.25"/>
    <row r="505" s="9" customFormat="1" ht="14.25" customHeight="1" x14ac:dyDescent="0.25"/>
    <row r="506" s="9" customFormat="1" ht="14.25" customHeight="1" x14ac:dyDescent="0.25"/>
    <row r="507" s="9" customFormat="1" ht="14.25" customHeight="1" x14ac:dyDescent="0.25"/>
    <row r="508" s="9" customFormat="1" ht="14.25" customHeight="1" x14ac:dyDescent="0.25"/>
    <row r="509" s="9" customFormat="1" ht="14.25" customHeight="1" x14ac:dyDescent="0.25"/>
    <row r="510" s="9" customFormat="1" ht="14.25" customHeight="1" x14ac:dyDescent="0.25"/>
    <row r="511" s="9" customFormat="1" ht="14.25" customHeight="1" x14ac:dyDescent="0.25"/>
    <row r="512" s="9" customFormat="1" ht="14.25" customHeight="1" x14ac:dyDescent="0.25"/>
    <row r="513" s="9" customFormat="1" ht="14.25" customHeight="1" x14ac:dyDescent="0.25"/>
    <row r="514" s="9" customFormat="1" ht="14.25" customHeight="1" x14ac:dyDescent="0.25"/>
    <row r="515" s="9" customFormat="1" ht="14.25" customHeight="1" x14ac:dyDescent="0.25"/>
    <row r="516" s="9" customFormat="1" ht="14.25" customHeight="1" x14ac:dyDescent="0.25"/>
    <row r="517" s="9" customFormat="1" ht="14.25" customHeight="1" x14ac:dyDescent="0.25"/>
    <row r="518" s="9" customFormat="1" ht="14.25" customHeight="1" x14ac:dyDescent="0.25"/>
    <row r="519" s="9" customFormat="1" ht="14.25" customHeight="1" x14ac:dyDescent="0.25"/>
    <row r="520" s="9" customFormat="1" ht="14.25" customHeight="1" x14ac:dyDescent="0.25"/>
    <row r="521" s="9" customFormat="1" ht="14.25" customHeight="1" x14ac:dyDescent="0.25"/>
    <row r="522" s="9" customFormat="1" ht="14.25" customHeight="1" x14ac:dyDescent="0.25"/>
    <row r="523" s="9" customFormat="1" ht="14.25" customHeight="1" x14ac:dyDescent="0.25"/>
    <row r="524" s="9" customFormat="1" ht="14.25" customHeight="1" x14ac:dyDescent="0.25"/>
    <row r="525" s="9" customFormat="1" ht="14.25" customHeight="1" x14ac:dyDescent="0.25"/>
    <row r="526" s="9" customFormat="1" ht="14.25" customHeight="1" x14ac:dyDescent="0.25"/>
    <row r="527" s="9" customFormat="1" ht="14.25" customHeight="1" x14ac:dyDescent="0.25"/>
    <row r="528" s="9" customFormat="1" ht="14.25" customHeight="1" x14ac:dyDescent="0.25"/>
    <row r="529" s="9" customFormat="1" ht="14.25" customHeight="1" x14ac:dyDescent="0.25"/>
    <row r="530" s="9" customFormat="1" ht="14.25" customHeight="1" x14ac:dyDescent="0.25"/>
    <row r="531" s="9" customFormat="1" ht="14.25" customHeight="1" x14ac:dyDescent="0.25"/>
    <row r="532" s="9" customFormat="1" ht="14.25" customHeight="1" x14ac:dyDescent="0.25"/>
    <row r="533" s="9" customFormat="1" ht="14.25" customHeight="1" x14ac:dyDescent="0.25"/>
    <row r="534" s="9" customFormat="1" ht="14.25" customHeight="1" x14ac:dyDescent="0.25"/>
    <row r="535" s="9" customFormat="1" ht="14.25" customHeight="1" x14ac:dyDescent="0.25"/>
    <row r="536" s="9" customFormat="1" ht="14.25" customHeight="1" x14ac:dyDescent="0.25"/>
    <row r="537" s="9" customFormat="1" ht="14.25" customHeight="1" x14ac:dyDescent="0.25"/>
    <row r="538" s="9" customFormat="1" ht="14.25" customHeight="1" x14ac:dyDescent="0.25"/>
    <row r="539" s="9" customFormat="1" ht="14.25" customHeight="1" x14ac:dyDescent="0.25"/>
    <row r="540" s="9" customFormat="1" ht="14.25" customHeight="1" x14ac:dyDescent="0.25"/>
    <row r="541" s="9" customFormat="1" ht="14.25" customHeight="1" x14ac:dyDescent="0.25"/>
    <row r="542" s="9" customFormat="1" ht="14.25" customHeight="1" x14ac:dyDescent="0.25"/>
    <row r="543" s="9" customFormat="1" ht="14.25" customHeight="1" x14ac:dyDescent="0.25"/>
    <row r="544" s="9" customFormat="1" ht="14.25" customHeight="1" x14ac:dyDescent="0.25"/>
    <row r="545" s="9" customFormat="1" ht="14.25" customHeight="1" x14ac:dyDescent="0.25"/>
    <row r="546" s="9" customFormat="1" ht="14.25" customHeight="1" x14ac:dyDescent="0.25"/>
    <row r="547" s="9" customFormat="1" ht="14.25" customHeight="1" x14ac:dyDescent="0.25"/>
    <row r="548" s="9" customFormat="1" ht="14.25" customHeight="1" x14ac:dyDescent="0.25"/>
    <row r="549" s="9" customFormat="1" ht="14.25" customHeight="1" x14ac:dyDescent="0.25"/>
    <row r="550" s="9" customFormat="1" ht="14.25" customHeight="1" x14ac:dyDescent="0.25"/>
    <row r="551" s="9" customFormat="1" ht="14.25" customHeight="1" x14ac:dyDescent="0.25"/>
    <row r="552" s="9" customFormat="1" ht="14.25" customHeight="1" x14ac:dyDescent="0.25"/>
    <row r="553" s="9" customFormat="1" ht="14.25" customHeight="1" x14ac:dyDescent="0.25"/>
    <row r="554" s="9" customFormat="1" ht="14.25" customHeight="1" x14ac:dyDescent="0.25"/>
    <row r="555" s="9" customFormat="1" ht="14.25" customHeight="1" x14ac:dyDescent="0.25"/>
    <row r="556" s="9" customFormat="1" ht="14.25" customHeight="1" x14ac:dyDescent="0.25"/>
    <row r="557" s="9" customFormat="1" ht="14.25" customHeight="1" x14ac:dyDescent="0.25"/>
    <row r="558" s="9" customFormat="1" ht="14.25" customHeight="1" x14ac:dyDescent="0.25"/>
    <row r="559" s="9" customFormat="1" ht="14.25" customHeight="1" x14ac:dyDescent="0.25"/>
    <row r="560" s="9" customFormat="1" ht="14.25" customHeight="1" x14ac:dyDescent="0.25"/>
    <row r="561" s="9" customFormat="1" ht="14.25" customHeight="1" x14ac:dyDescent="0.25"/>
    <row r="562" s="9" customFormat="1" ht="14.25" customHeight="1" x14ac:dyDescent="0.25"/>
    <row r="563" s="9" customFormat="1" ht="14.25" customHeight="1" x14ac:dyDescent="0.25"/>
    <row r="564" s="9" customFormat="1" ht="14.25" customHeight="1" x14ac:dyDescent="0.25"/>
    <row r="565" s="9" customFormat="1" ht="14.25" customHeight="1" x14ac:dyDescent="0.25"/>
    <row r="566" s="9" customFormat="1" ht="14.25" customHeight="1" x14ac:dyDescent="0.25"/>
    <row r="567" s="9" customFormat="1" ht="14.25" customHeight="1" x14ac:dyDescent="0.25"/>
    <row r="568" s="9" customFormat="1" ht="14.25" customHeight="1" x14ac:dyDescent="0.25"/>
    <row r="569" s="9" customFormat="1" ht="14.25" customHeight="1" x14ac:dyDescent="0.25"/>
    <row r="570" s="9" customFormat="1" ht="14.25" customHeight="1" x14ac:dyDescent="0.25"/>
    <row r="571" s="9" customFormat="1" ht="14.25" customHeight="1" x14ac:dyDescent="0.25"/>
    <row r="572" s="9" customFormat="1" ht="14.25" customHeight="1" x14ac:dyDescent="0.25"/>
    <row r="573" s="9" customFormat="1" ht="14.25" customHeight="1" x14ac:dyDescent="0.25"/>
    <row r="574" s="9" customFormat="1" ht="14.25" customHeight="1" x14ac:dyDescent="0.25"/>
    <row r="575" s="9" customFormat="1" ht="14.25" customHeight="1" x14ac:dyDescent="0.25"/>
    <row r="576" s="9" customFormat="1" ht="14.25" customHeight="1" x14ac:dyDescent="0.25"/>
    <row r="577" s="9" customFormat="1" ht="14.25" customHeight="1" x14ac:dyDescent="0.25"/>
    <row r="578" s="9" customFormat="1" ht="14.25" customHeight="1" x14ac:dyDescent="0.25"/>
    <row r="579" s="9" customFormat="1" ht="14.25" customHeight="1" x14ac:dyDescent="0.25"/>
    <row r="580" s="9" customFormat="1" ht="14.25" customHeight="1" x14ac:dyDescent="0.25"/>
    <row r="581" s="9" customFormat="1" ht="14.25" customHeight="1" x14ac:dyDescent="0.25"/>
    <row r="582" s="9" customFormat="1" ht="14.25" customHeight="1" x14ac:dyDescent="0.25"/>
    <row r="583" s="9" customFormat="1" ht="14.25" customHeight="1" x14ac:dyDescent="0.25"/>
    <row r="584" s="9" customFormat="1" ht="14.25" customHeight="1" x14ac:dyDescent="0.25"/>
    <row r="585" s="9" customFormat="1" ht="14.25" customHeight="1" x14ac:dyDescent="0.25"/>
    <row r="586" s="9" customFormat="1" ht="14.25" customHeight="1" x14ac:dyDescent="0.25"/>
    <row r="587" s="9" customFormat="1" ht="14.25" customHeight="1" x14ac:dyDescent="0.25"/>
    <row r="588" s="9" customFormat="1" ht="14.25" customHeight="1" x14ac:dyDescent="0.25"/>
    <row r="589" s="9" customFormat="1" ht="14.25" customHeight="1" x14ac:dyDescent="0.25"/>
    <row r="590" s="9" customFormat="1" ht="14.25" customHeight="1" x14ac:dyDescent="0.25"/>
    <row r="591" s="9" customFormat="1" ht="14.25" customHeight="1" x14ac:dyDescent="0.25"/>
    <row r="592" s="9" customFormat="1" ht="14.25" customHeight="1" x14ac:dyDescent="0.25"/>
    <row r="593" s="9" customFormat="1" ht="14.25" customHeight="1" x14ac:dyDescent="0.25"/>
    <row r="594" s="9" customFormat="1" ht="14.25" customHeight="1" x14ac:dyDescent="0.25"/>
    <row r="595" s="9" customFormat="1" ht="14.25" customHeight="1" x14ac:dyDescent="0.25"/>
    <row r="596" s="9" customFormat="1" ht="14.25" customHeight="1" x14ac:dyDescent="0.25"/>
    <row r="597" s="9" customFormat="1" ht="14.25" customHeight="1" x14ac:dyDescent="0.25"/>
    <row r="598" s="9" customFormat="1" ht="14.25" customHeight="1" x14ac:dyDescent="0.25"/>
    <row r="599" s="9" customFormat="1" ht="14.25" customHeight="1" x14ac:dyDescent="0.25"/>
    <row r="600" s="9" customFormat="1" ht="14.25" customHeight="1" x14ac:dyDescent="0.25"/>
    <row r="601" s="9" customFormat="1" ht="14.25" customHeight="1" x14ac:dyDescent="0.25"/>
    <row r="602" s="9" customFormat="1" ht="14.25" customHeight="1" x14ac:dyDescent="0.25"/>
    <row r="603" s="9" customFormat="1" ht="14.25" customHeight="1" x14ac:dyDescent="0.25"/>
    <row r="604" s="9" customFormat="1" ht="14.25" customHeight="1" x14ac:dyDescent="0.25"/>
    <row r="605" s="9" customFormat="1" ht="14.25" customHeight="1" x14ac:dyDescent="0.25"/>
    <row r="606" s="9" customFormat="1" ht="14.25" customHeight="1" x14ac:dyDescent="0.25"/>
    <row r="607" s="9" customFormat="1" ht="14.25" customHeight="1" x14ac:dyDescent="0.25"/>
    <row r="608" s="9" customFormat="1" ht="14.25" customHeight="1" x14ac:dyDescent="0.25"/>
    <row r="609" s="9" customFormat="1" ht="14.25" customHeight="1" x14ac:dyDescent="0.25"/>
    <row r="610" s="9" customFormat="1" ht="14.25" customHeight="1" x14ac:dyDescent="0.25"/>
    <row r="611" s="9" customFormat="1" ht="14.25" customHeight="1" x14ac:dyDescent="0.25"/>
    <row r="612" s="9" customFormat="1" ht="14.25" customHeight="1" x14ac:dyDescent="0.25"/>
    <row r="613" s="9" customFormat="1" ht="14.25" customHeight="1" x14ac:dyDescent="0.25"/>
    <row r="614" s="9" customFormat="1" ht="14.25" customHeight="1" x14ac:dyDescent="0.25"/>
    <row r="615" s="9" customFormat="1" ht="14.25" customHeight="1" x14ac:dyDescent="0.25"/>
    <row r="616" s="9" customFormat="1" ht="14.25" customHeight="1" x14ac:dyDescent="0.25"/>
    <row r="617" s="9" customFormat="1" ht="14.25" customHeight="1" x14ac:dyDescent="0.25"/>
    <row r="618" s="9" customFormat="1" ht="14.25" customHeight="1" x14ac:dyDescent="0.25"/>
    <row r="619" s="9" customFormat="1" ht="14.25" customHeight="1" x14ac:dyDescent="0.25"/>
    <row r="620" s="9" customFormat="1" ht="14.25" customHeight="1" x14ac:dyDescent="0.25"/>
    <row r="621" s="9" customFormat="1" ht="14.25" customHeight="1" x14ac:dyDescent="0.25"/>
    <row r="622" s="9" customFormat="1" ht="14.25" customHeight="1" x14ac:dyDescent="0.25"/>
    <row r="623" s="9" customFormat="1" ht="14.25" customHeight="1" x14ac:dyDescent="0.25"/>
    <row r="624" s="9" customFormat="1" ht="14.25" customHeight="1" x14ac:dyDescent="0.25"/>
    <row r="625" s="9" customFormat="1" ht="14.25" customHeight="1" x14ac:dyDescent="0.25"/>
    <row r="626" s="9" customFormat="1" ht="14.25" customHeight="1" x14ac:dyDescent="0.25"/>
    <row r="627" s="9" customFormat="1" ht="14.25" customHeight="1" x14ac:dyDescent="0.25"/>
    <row r="628" s="9" customFormat="1" ht="14.25" customHeight="1" x14ac:dyDescent="0.25"/>
    <row r="629" s="9" customFormat="1" ht="14.25" customHeight="1" x14ac:dyDescent="0.25"/>
    <row r="630" s="9" customFormat="1" ht="14.25" customHeight="1" x14ac:dyDescent="0.25"/>
    <row r="631" s="9" customFormat="1" ht="14.25" customHeight="1" x14ac:dyDescent="0.25"/>
    <row r="632" s="9" customFormat="1" ht="14.25" customHeight="1" x14ac:dyDescent="0.25"/>
    <row r="633" s="9" customFormat="1" ht="14.25" customHeight="1" x14ac:dyDescent="0.25"/>
    <row r="634" s="9" customFormat="1" ht="14.25" customHeight="1" x14ac:dyDescent="0.25"/>
    <row r="635" s="9" customFormat="1" ht="14.25" customHeight="1" x14ac:dyDescent="0.25"/>
    <row r="636" s="9" customFormat="1" ht="14.25" customHeight="1" x14ac:dyDescent="0.25"/>
    <row r="637" s="9" customFormat="1" ht="14.25" customHeight="1" x14ac:dyDescent="0.25"/>
    <row r="638" s="9" customFormat="1" ht="14.25" customHeight="1" x14ac:dyDescent="0.25"/>
    <row r="639" s="9" customFormat="1" ht="14.25" customHeight="1" x14ac:dyDescent="0.25"/>
    <row r="640" s="9" customFormat="1" ht="14.25" customHeight="1" x14ac:dyDescent="0.25"/>
    <row r="641" s="9" customFormat="1" ht="14.25" customHeight="1" x14ac:dyDescent="0.25"/>
    <row r="642" s="9" customFormat="1" ht="14.25" customHeight="1" x14ac:dyDescent="0.25"/>
    <row r="643" s="9" customFormat="1" ht="14.25" customHeight="1" x14ac:dyDescent="0.25"/>
    <row r="644" s="9" customFormat="1" ht="14.25" customHeight="1" x14ac:dyDescent="0.25"/>
    <row r="645" s="9" customFormat="1" ht="14.25" customHeight="1" x14ac:dyDescent="0.25"/>
    <row r="646" s="9" customFormat="1" ht="14.25" customHeight="1" x14ac:dyDescent="0.25"/>
    <row r="647" s="9" customFormat="1" ht="14.25" customHeight="1" x14ac:dyDescent="0.25"/>
    <row r="648" s="9" customFormat="1" ht="14.25" customHeight="1" x14ac:dyDescent="0.25"/>
    <row r="649" s="9" customFormat="1" ht="14.25" customHeight="1" x14ac:dyDescent="0.25"/>
    <row r="650" s="9" customFormat="1" ht="14.25" customHeight="1" x14ac:dyDescent="0.25"/>
    <row r="651" s="9" customFormat="1" ht="14.25" customHeight="1" x14ac:dyDescent="0.25"/>
    <row r="652" s="9" customFormat="1" ht="14.25" customHeight="1" x14ac:dyDescent="0.25"/>
    <row r="653" s="9" customFormat="1" ht="14.25" customHeight="1" x14ac:dyDescent="0.25"/>
    <row r="654" s="9" customFormat="1" ht="14.25" customHeight="1" x14ac:dyDescent="0.25"/>
    <row r="655" s="9" customFormat="1" ht="14.25" customHeight="1" x14ac:dyDescent="0.25"/>
    <row r="656" s="9" customFormat="1" ht="14.25" customHeight="1" x14ac:dyDescent="0.25"/>
    <row r="657" s="9" customFormat="1" ht="14.25" customHeight="1" x14ac:dyDescent="0.25"/>
    <row r="658" s="9" customFormat="1" ht="14.25" customHeight="1" x14ac:dyDescent="0.25"/>
    <row r="659" s="9" customFormat="1" ht="14.25" customHeight="1" x14ac:dyDescent="0.25"/>
    <row r="660" s="9" customFormat="1" ht="14.25" customHeight="1" x14ac:dyDescent="0.25"/>
    <row r="661" s="9" customFormat="1" ht="14.25" customHeight="1" x14ac:dyDescent="0.25"/>
    <row r="662" s="9" customFormat="1" ht="14.25" customHeight="1" x14ac:dyDescent="0.25"/>
    <row r="663" s="9" customFormat="1" ht="14.25" customHeight="1" x14ac:dyDescent="0.25"/>
    <row r="664" s="9" customFormat="1" ht="14.25" customHeight="1" x14ac:dyDescent="0.25"/>
    <row r="665" s="9" customFormat="1" ht="14.25" customHeight="1" x14ac:dyDescent="0.25"/>
    <row r="666" s="9" customFormat="1" ht="14.25" customHeight="1" x14ac:dyDescent="0.25"/>
    <row r="667" s="9" customFormat="1" ht="14.25" customHeight="1" x14ac:dyDescent="0.25"/>
    <row r="668" s="9" customFormat="1" ht="14.25" customHeight="1" x14ac:dyDescent="0.25"/>
    <row r="669" s="9" customFormat="1" ht="14.25" customHeight="1" x14ac:dyDescent="0.25"/>
    <row r="670" s="9" customFormat="1" ht="14.25" customHeight="1" x14ac:dyDescent="0.25"/>
    <row r="671" s="9" customFormat="1" ht="14.25" customHeight="1" x14ac:dyDescent="0.25"/>
    <row r="672" s="9" customFormat="1" ht="14.25" customHeight="1" x14ac:dyDescent="0.25"/>
    <row r="673" s="9" customFormat="1" ht="14.25" customHeight="1" x14ac:dyDescent="0.25"/>
    <row r="674" s="9" customFormat="1" ht="14.25" customHeight="1" x14ac:dyDescent="0.25"/>
    <row r="675" s="9" customFormat="1" ht="14.25" customHeight="1" x14ac:dyDescent="0.25"/>
    <row r="676" s="9" customFormat="1" ht="14.25" customHeight="1" x14ac:dyDescent="0.25"/>
    <row r="677" s="9" customFormat="1" ht="14.25" customHeight="1" x14ac:dyDescent="0.25"/>
    <row r="678" s="9" customFormat="1" ht="14.25" customHeight="1" x14ac:dyDescent="0.25"/>
    <row r="679" s="9" customFormat="1" ht="14.25" customHeight="1" x14ac:dyDescent="0.25"/>
    <row r="680" s="9" customFormat="1" ht="14.25" customHeight="1" x14ac:dyDescent="0.25"/>
    <row r="681" s="9" customFormat="1" ht="14.25" customHeight="1" x14ac:dyDescent="0.25"/>
    <row r="682" s="9" customFormat="1" ht="14.25" customHeight="1" x14ac:dyDescent="0.25"/>
    <row r="683" s="9" customFormat="1" ht="14.25" customHeight="1" x14ac:dyDescent="0.25"/>
    <row r="684" s="9" customFormat="1" ht="14.25" customHeight="1" x14ac:dyDescent="0.25"/>
    <row r="685" s="9" customFormat="1" ht="14.25" customHeight="1" x14ac:dyDescent="0.25"/>
    <row r="686" s="9" customFormat="1" ht="14.25" customHeight="1" x14ac:dyDescent="0.25"/>
    <row r="687" s="9" customFormat="1" ht="14.25" customHeight="1" x14ac:dyDescent="0.25"/>
    <row r="688" s="9" customFormat="1" ht="14.25" customHeight="1" x14ac:dyDescent="0.25"/>
    <row r="689" s="9" customFormat="1" ht="14.25" customHeight="1" x14ac:dyDescent="0.25"/>
    <row r="690" s="9" customFormat="1" ht="14.25" customHeight="1" x14ac:dyDescent="0.25"/>
    <row r="691" s="9" customFormat="1" ht="14.25" customHeight="1" x14ac:dyDescent="0.25"/>
    <row r="692" s="9" customFormat="1" ht="14.25" customHeight="1" x14ac:dyDescent="0.25"/>
    <row r="693" s="9" customFormat="1" ht="14.25" customHeight="1" x14ac:dyDescent="0.25"/>
    <row r="694" s="9" customFormat="1" ht="14.25" customHeight="1" x14ac:dyDescent="0.25"/>
    <row r="695" s="9" customFormat="1" ht="14.25" customHeight="1" x14ac:dyDescent="0.25"/>
    <row r="696" s="9" customFormat="1" ht="14.25" customHeight="1" x14ac:dyDescent="0.25"/>
    <row r="697" s="9" customFormat="1" ht="14.25" customHeight="1" x14ac:dyDescent="0.25"/>
    <row r="698" s="9" customFormat="1" ht="14.25" customHeight="1" x14ac:dyDescent="0.25"/>
    <row r="699" s="9" customFormat="1" ht="14.25" customHeight="1" x14ac:dyDescent="0.25"/>
    <row r="700" s="9" customFormat="1" ht="14.25" customHeight="1" x14ac:dyDescent="0.25"/>
    <row r="701" s="9" customFormat="1" ht="14.25" customHeight="1" x14ac:dyDescent="0.25"/>
    <row r="702" s="9" customFormat="1" ht="14.25" customHeight="1" x14ac:dyDescent="0.25"/>
    <row r="703" s="9" customFormat="1" ht="14.25" customHeight="1" x14ac:dyDescent="0.25"/>
    <row r="704" s="9" customFormat="1" ht="14.25" customHeight="1" x14ac:dyDescent="0.25"/>
    <row r="705" s="9" customFormat="1" ht="14.25" customHeight="1" x14ac:dyDescent="0.25"/>
    <row r="706" s="9" customFormat="1" ht="14.25" customHeight="1" x14ac:dyDescent="0.25"/>
    <row r="707" s="9" customFormat="1" ht="14.25" customHeight="1" x14ac:dyDescent="0.25"/>
    <row r="708" s="9" customFormat="1" ht="14.25" customHeight="1" x14ac:dyDescent="0.25"/>
    <row r="709" s="9" customFormat="1" ht="14.25" customHeight="1" x14ac:dyDescent="0.25"/>
    <row r="710" s="9" customFormat="1" ht="14.25" customHeight="1" x14ac:dyDescent="0.25"/>
    <row r="711" s="9" customFormat="1" ht="14.25" customHeight="1" x14ac:dyDescent="0.25"/>
    <row r="712" s="9" customFormat="1" ht="14.25" customHeight="1" x14ac:dyDescent="0.25"/>
    <row r="713" s="9" customFormat="1" ht="14.25" customHeight="1" x14ac:dyDescent="0.25"/>
    <row r="714" s="9" customFormat="1" ht="14.25" customHeight="1" x14ac:dyDescent="0.25"/>
    <row r="715" s="9" customFormat="1" ht="14.25" customHeight="1" x14ac:dyDescent="0.25"/>
    <row r="716" s="9" customFormat="1" ht="14.25" customHeight="1" x14ac:dyDescent="0.25"/>
    <row r="717" s="9" customFormat="1" ht="14.25" customHeight="1" x14ac:dyDescent="0.25"/>
    <row r="718" s="9" customFormat="1" ht="14.25" customHeight="1" x14ac:dyDescent="0.25"/>
    <row r="719" s="9" customFormat="1" ht="14.25" customHeight="1" x14ac:dyDescent="0.25"/>
    <row r="720" s="9" customFormat="1" ht="14.25" customHeight="1" x14ac:dyDescent="0.25"/>
    <row r="721" s="9" customFormat="1" ht="14.25" customHeight="1" x14ac:dyDescent="0.25"/>
    <row r="722" s="9" customFormat="1" ht="14.25" customHeight="1" x14ac:dyDescent="0.25"/>
    <row r="723" s="9" customFormat="1" ht="14.25" customHeight="1" x14ac:dyDescent="0.25"/>
    <row r="724" s="9" customFormat="1" ht="14.25" customHeight="1" x14ac:dyDescent="0.25"/>
    <row r="725" s="9" customFormat="1" ht="14.25" customHeight="1" x14ac:dyDescent="0.25"/>
    <row r="726" s="9" customFormat="1" ht="14.25" customHeight="1" x14ac:dyDescent="0.25"/>
    <row r="727" s="9" customFormat="1" ht="14.25" customHeight="1" x14ac:dyDescent="0.25"/>
    <row r="728" s="9" customFormat="1" ht="14.25" customHeight="1" x14ac:dyDescent="0.25"/>
    <row r="729" s="9" customFormat="1" ht="14.25" customHeight="1" x14ac:dyDescent="0.25"/>
    <row r="730" s="9" customFormat="1" ht="14.25" customHeight="1" x14ac:dyDescent="0.25"/>
    <row r="731" s="9" customFormat="1" ht="14.25" customHeight="1" x14ac:dyDescent="0.25"/>
    <row r="732" s="9" customFormat="1" ht="14.25" customHeight="1" x14ac:dyDescent="0.25"/>
    <row r="733" s="9" customFormat="1" ht="14.25" customHeight="1" x14ac:dyDescent="0.25"/>
    <row r="734" s="9" customFormat="1" ht="14.25" customHeight="1" x14ac:dyDescent="0.25"/>
    <row r="735" s="9" customFormat="1" ht="14.25" customHeight="1" x14ac:dyDescent="0.25"/>
    <row r="736" s="9" customFormat="1" ht="14.25" customHeight="1" x14ac:dyDescent="0.25"/>
    <row r="737" s="9" customFormat="1" ht="14.25" customHeight="1" x14ac:dyDescent="0.25"/>
    <row r="738" s="9" customFormat="1" ht="14.25" customHeight="1" x14ac:dyDescent="0.25"/>
    <row r="739" s="9" customFormat="1" ht="14.25" customHeight="1" x14ac:dyDescent="0.25"/>
    <row r="740" s="9" customFormat="1" ht="14.25" customHeight="1" x14ac:dyDescent="0.25"/>
    <row r="741" s="9" customFormat="1" ht="14.25" customHeight="1" x14ac:dyDescent="0.25"/>
    <row r="742" s="9" customFormat="1" ht="14.25" customHeight="1" x14ac:dyDescent="0.25"/>
    <row r="743" s="9" customFormat="1" ht="14.25" customHeight="1" x14ac:dyDescent="0.25"/>
    <row r="744" s="9" customFormat="1" ht="14.25" customHeight="1" x14ac:dyDescent="0.25"/>
    <row r="745" s="9" customFormat="1" ht="14.25" customHeight="1" x14ac:dyDescent="0.25"/>
    <row r="746" s="9" customFormat="1" ht="14.25" customHeight="1" x14ac:dyDescent="0.25"/>
    <row r="747" s="9" customFormat="1" ht="14.25" customHeight="1" x14ac:dyDescent="0.25"/>
    <row r="748" s="9" customFormat="1" ht="14.25" customHeight="1" x14ac:dyDescent="0.25"/>
    <row r="749" s="9" customFormat="1" ht="14.25" customHeight="1" x14ac:dyDescent="0.25"/>
    <row r="750" s="9" customFormat="1" ht="14.25" customHeight="1" x14ac:dyDescent="0.25"/>
    <row r="751" s="9" customFormat="1" ht="14.25" customHeight="1" x14ac:dyDescent="0.25"/>
    <row r="752" s="9" customFormat="1" ht="14.25" customHeight="1" x14ac:dyDescent="0.25"/>
    <row r="753" s="9" customFormat="1" ht="14.25" customHeight="1" x14ac:dyDescent="0.25"/>
    <row r="754" s="9" customFormat="1" ht="14.25" customHeight="1" x14ac:dyDescent="0.25"/>
    <row r="755" s="9" customFormat="1" ht="14.25" customHeight="1" x14ac:dyDescent="0.25"/>
    <row r="756" s="9" customFormat="1" ht="14.25" customHeight="1" x14ac:dyDescent="0.25"/>
    <row r="757" s="9" customFormat="1" ht="14.25" customHeight="1" x14ac:dyDescent="0.25"/>
    <row r="758" s="9" customFormat="1" ht="14.25" customHeight="1" x14ac:dyDescent="0.25"/>
    <row r="759" s="9" customFormat="1" ht="14.25" customHeight="1" x14ac:dyDescent="0.25"/>
    <row r="760" s="9" customFormat="1" ht="14.25" customHeight="1" x14ac:dyDescent="0.25"/>
    <row r="761" s="9" customFormat="1" ht="14.25" customHeight="1" x14ac:dyDescent="0.25"/>
    <row r="762" s="9" customFormat="1" ht="14.25" customHeight="1" x14ac:dyDescent="0.25"/>
    <row r="763" s="9" customFormat="1" ht="14.25" customHeight="1" x14ac:dyDescent="0.25"/>
    <row r="764" s="9" customFormat="1" ht="14.25" customHeight="1" x14ac:dyDescent="0.25"/>
    <row r="765" s="9" customFormat="1" ht="14.25" customHeight="1" x14ac:dyDescent="0.25"/>
    <row r="766" s="9" customFormat="1" ht="14.25" customHeight="1" x14ac:dyDescent="0.25"/>
    <row r="767" s="9" customFormat="1" ht="14.25" customHeight="1" x14ac:dyDescent="0.25"/>
    <row r="768" s="9" customFormat="1" ht="14.25" customHeight="1" x14ac:dyDescent="0.25"/>
    <row r="769" s="9" customFormat="1" ht="14.25" customHeight="1" x14ac:dyDescent="0.25"/>
    <row r="770" s="9" customFormat="1" ht="14.25" customHeight="1" x14ac:dyDescent="0.25"/>
    <row r="771" s="9" customFormat="1" ht="14.25" customHeight="1" x14ac:dyDescent="0.25"/>
    <row r="772" s="9" customFormat="1" ht="14.25" customHeight="1" x14ac:dyDescent="0.25"/>
    <row r="773" s="9" customFormat="1" ht="14.25" customHeight="1" x14ac:dyDescent="0.25"/>
    <row r="774" s="9" customFormat="1" ht="14.25" customHeight="1" x14ac:dyDescent="0.25"/>
    <row r="775" s="9" customFormat="1" ht="14.25" customHeight="1" x14ac:dyDescent="0.25"/>
    <row r="776" s="9" customFormat="1" ht="14.25" customHeight="1" x14ac:dyDescent="0.25"/>
    <row r="777" s="9" customFormat="1" ht="14.25" customHeight="1" x14ac:dyDescent="0.25"/>
    <row r="778" s="9" customFormat="1" ht="14.25" customHeight="1" x14ac:dyDescent="0.25"/>
    <row r="779" s="9" customFormat="1" ht="14.25" customHeight="1" x14ac:dyDescent="0.25"/>
    <row r="780" s="9" customFormat="1" ht="14.25" customHeight="1" x14ac:dyDescent="0.25"/>
    <row r="781" s="9" customFormat="1" ht="14.25" customHeight="1" x14ac:dyDescent="0.25"/>
    <row r="782" s="9" customFormat="1" ht="14.25" customHeight="1" x14ac:dyDescent="0.25"/>
    <row r="783" s="9" customFormat="1" ht="14.25" customHeight="1" x14ac:dyDescent="0.25"/>
    <row r="784" s="9" customFormat="1" ht="14.25" customHeight="1" x14ac:dyDescent="0.25"/>
    <row r="785" s="9" customFormat="1" ht="14.25" customHeight="1" x14ac:dyDescent="0.25"/>
    <row r="786" s="9" customFormat="1" ht="14.25" customHeight="1" x14ac:dyDescent="0.25"/>
    <row r="787" s="9" customFormat="1" ht="14.25" customHeight="1" x14ac:dyDescent="0.25"/>
    <row r="788" s="9" customFormat="1" ht="14.25" customHeight="1" x14ac:dyDescent="0.25"/>
    <row r="789" s="9" customFormat="1" ht="14.25" customHeight="1" x14ac:dyDescent="0.25"/>
    <row r="790" s="9" customFormat="1" ht="14.25" customHeight="1" x14ac:dyDescent="0.25"/>
    <row r="791" s="9" customFormat="1" ht="14.25" customHeight="1" x14ac:dyDescent="0.25"/>
    <row r="792" s="9" customFormat="1" ht="14.25" customHeight="1" x14ac:dyDescent="0.25"/>
    <row r="793" s="9" customFormat="1" ht="14.25" customHeight="1" x14ac:dyDescent="0.25"/>
    <row r="794" s="9" customFormat="1" ht="14.25" customHeight="1" x14ac:dyDescent="0.25"/>
    <row r="795" s="9" customFormat="1" ht="14.25" customHeight="1" x14ac:dyDescent="0.25"/>
    <row r="796" s="9" customFormat="1" ht="14.25" customHeight="1" x14ac:dyDescent="0.25"/>
    <row r="797" s="9" customFormat="1" ht="14.25" customHeight="1" x14ac:dyDescent="0.25"/>
    <row r="798" s="9" customFormat="1" ht="14.25" customHeight="1" x14ac:dyDescent="0.25"/>
    <row r="799" s="9" customFormat="1" ht="14.25" customHeight="1" x14ac:dyDescent="0.25"/>
    <row r="800" s="9" customFormat="1" ht="14.25" customHeight="1" x14ac:dyDescent="0.25"/>
    <row r="801" s="9" customFormat="1" ht="14.25" customHeight="1" x14ac:dyDescent="0.25"/>
    <row r="802" s="9" customFormat="1" ht="14.25" customHeight="1" x14ac:dyDescent="0.25"/>
    <row r="803" s="9" customFormat="1" ht="14.25" customHeight="1" x14ac:dyDescent="0.25"/>
    <row r="804" s="9" customFormat="1" ht="14.25" customHeight="1" x14ac:dyDescent="0.25"/>
    <row r="805" s="9" customFormat="1" ht="14.25" customHeight="1" x14ac:dyDescent="0.25"/>
    <row r="806" s="9" customFormat="1" ht="14.25" customHeight="1" x14ac:dyDescent="0.25"/>
    <row r="807" s="9" customFormat="1" ht="14.25" customHeight="1" x14ac:dyDescent="0.25"/>
    <row r="808" s="9" customFormat="1" ht="14.25" customHeight="1" x14ac:dyDescent="0.25"/>
    <row r="809" s="9" customFormat="1" ht="14.25" customHeight="1" x14ac:dyDescent="0.25"/>
    <row r="810" s="9" customFormat="1" ht="14.25" customHeight="1" x14ac:dyDescent="0.25"/>
    <row r="811" s="9" customFormat="1" ht="14.25" customHeight="1" x14ac:dyDescent="0.25"/>
    <row r="812" s="9" customFormat="1" ht="14.25" customHeight="1" x14ac:dyDescent="0.25"/>
    <row r="813" s="9" customFormat="1" ht="14.25" customHeight="1" x14ac:dyDescent="0.25"/>
    <row r="814" s="9" customFormat="1" ht="14.25" customHeight="1" x14ac:dyDescent="0.25"/>
    <row r="815" s="9" customFormat="1" ht="14.25" customHeight="1" x14ac:dyDescent="0.25"/>
    <row r="816" s="9" customFormat="1" ht="14.25" customHeight="1" x14ac:dyDescent="0.25"/>
    <row r="817" s="9" customFormat="1" ht="14.25" customHeight="1" x14ac:dyDescent="0.25"/>
    <row r="818" s="9" customFormat="1" ht="14.25" customHeight="1" x14ac:dyDescent="0.25"/>
    <row r="819" s="9" customFormat="1" ht="14.25" customHeight="1" x14ac:dyDescent="0.25"/>
    <row r="820" s="9" customFormat="1" ht="14.25" customHeight="1" x14ac:dyDescent="0.25"/>
    <row r="821" s="9" customFormat="1" ht="14.25" customHeight="1" x14ac:dyDescent="0.25"/>
    <row r="822" s="9" customFormat="1" ht="14.25" customHeight="1" x14ac:dyDescent="0.25"/>
    <row r="823" s="9" customFormat="1" ht="14.25" customHeight="1" x14ac:dyDescent="0.25"/>
    <row r="824" s="9" customFormat="1" ht="14.25" customHeight="1" x14ac:dyDescent="0.25"/>
    <row r="825" s="9" customFormat="1" ht="14.25" customHeight="1" x14ac:dyDescent="0.25"/>
    <row r="826" s="9" customFormat="1" ht="14.25" customHeight="1" x14ac:dyDescent="0.25"/>
    <row r="827" s="9" customFormat="1" ht="14.25" customHeight="1" x14ac:dyDescent="0.25"/>
    <row r="828" s="9" customFormat="1" ht="14.25" customHeight="1" x14ac:dyDescent="0.25"/>
    <row r="829" s="9" customFormat="1" ht="14.25" customHeight="1" x14ac:dyDescent="0.25"/>
    <row r="830" s="9" customFormat="1" ht="14.25" customHeight="1" x14ac:dyDescent="0.25"/>
    <row r="831" s="9" customFormat="1" ht="14.25" customHeight="1" x14ac:dyDescent="0.25"/>
    <row r="832" s="9" customFormat="1" ht="14.25" customHeight="1" x14ac:dyDescent="0.25"/>
    <row r="833" s="9" customFormat="1" ht="14.25" customHeight="1" x14ac:dyDescent="0.25"/>
    <row r="834" s="9" customFormat="1" ht="14.25" customHeight="1" x14ac:dyDescent="0.25"/>
    <row r="835" s="9" customFormat="1" ht="14.25" customHeight="1" x14ac:dyDescent="0.25"/>
    <row r="836" s="9" customFormat="1" ht="14.25" customHeight="1" x14ac:dyDescent="0.25"/>
    <row r="837" s="9" customFormat="1" ht="14.25" customHeight="1" x14ac:dyDescent="0.25"/>
    <row r="838" s="9" customFormat="1" ht="14.25" customHeight="1" x14ac:dyDescent="0.25"/>
    <row r="839" s="9" customFormat="1" ht="14.25" customHeight="1" x14ac:dyDescent="0.25"/>
    <row r="840" s="9" customFormat="1" ht="14.25" customHeight="1" x14ac:dyDescent="0.25"/>
    <row r="841" s="9" customFormat="1" ht="14.25" customHeight="1" x14ac:dyDescent="0.25"/>
    <row r="842" s="9" customFormat="1" ht="14.25" customHeight="1" x14ac:dyDescent="0.25"/>
    <row r="843" s="9" customFormat="1" ht="14.25" customHeight="1" x14ac:dyDescent="0.25"/>
    <row r="844" s="9" customFormat="1" ht="14.25" customHeight="1" x14ac:dyDescent="0.25"/>
    <row r="845" s="9" customFormat="1" ht="14.25" customHeight="1" x14ac:dyDescent="0.25"/>
    <row r="846" s="9" customFormat="1" ht="14.25" customHeight="1" x14ac:dyDescent="0.25"/>
    <row r="847" s="9" customFormat="1" ht="14.25" customHeight="1" x14ac:dyDescent="0.25"/>
    <row r="848" s="9" customFormat="1" ht="14.25" customHeight="1" x14ac:dyDescent="0.25"/>
    <row r="849" s="9" customFormat="1" ht="14.25" customHeight="1" x14ac:dyDescent="0.25"/>
    <row r="850" s="9" customFormat="1" ht="14.25" customHeight="1" x14ac:dyDescent="0.25"/>
    <row r="851" s="9" customFormat="1" ht="14.25" customHeight="1" x14ac:dyDescent="0.25"/>
    <row r="852" s="9" customFormat="1" ht="14.25" customHeight="1" x14ac:dyDescent="0.25"/>
    <row r="853" s="9" customFormat="1" ht="14.25" customHeight="1" x14ac:dyDescent="0.25"/>
    <row r="854" s="9" customFormat="1" ht="14.25" customHeight="1" x14ac:dyDescent="0.25"/>
    <row r="855" s="9" customFormat="1" ht="14.25" customHeight="1" x14ac:dyDescent="0.25"/>
    <row r="856" s="9" customFormat="1" ht="14.25" customHeight="1" x14ac:dyDescent="0.25"/>
    <row r="857" s="9" customFormat="1" ht="14.25" customHeight="1" x14ac:dyDescent="0.25"/>
    <row r="858" s="9" customFormat="1" ht="14.25" customHeight="1" x14ac:dyDescent="0.25"/>
    <row r="859" s="9" customFormat="1" ht="14.25" customHeight="1" x14ac:dyDescent="0.25"/>
    <row r="860" s="9" customFormat="1" ht="14.25" customHeight="1" x14ac:dyDescent="0.25"/>
    <row r="861" s="9" customFormat="1" ht="14.25" customHeight="1" x14ac:dyDescent="0.25"/>
    <row r="862" s="9" customFormat="1" ht="14.25" customHeight="1" x14ac:dyDescent="0.25"/>
    <row r="863" s="9" customFormat="1" ht="14.25" customHeight="1" x14ac:dyDescent="0.25"/>
    <row r="864" s="9" customFormat="1" ht="14.25" customHeight="1" x14ac:dyDescent="0.25"/>
    <row r="865" s="9" customFormat="1" ht="14.25" customHeight="1" x14ac:dyDescent="0.25"/>
    <row r="866" s="9" customFormat="1" ht="14.25" customHeight="1" x14ac:dyDescent="0.25"/>
    <row r="867" s="9" customFormat="1" ht="14.25" customHeight="1" x14ac:dyDescent="0.25"/>
    <row r="868" s="9" customFormat="1" ht="14.25" customHeight="1" x14ac:dyDescent="0.25"/>
    <row r="869" s="9" customFormat="1" ht="14.25" customHeight="1" x14ac:dyDescent="0.25"/>
    <row r="870" s="9" customFormat="1" ht="14.25" customHeight="1" x14ac:dyDescent="0.25"/>
    <row r="871" s="9" customFormat="1" ht="14.25" customHeight="1" x14ac:dyDescent="0.25"/>
    <row r="872" s="9" customFormat="1" ht="14.25" customHeight="1" x14ac:dyDescent="0.25"/>
    <row r="873" s="9" customFormat="1" ht="14.25" customHeight="1" x14ac:dyDescent="0.25"/>
    <row r="874" s="9" customFormat="1" ht="14.25" customHeight="1" x14ac:dyDescent="0.25"/>
    <row r="875" s="9" customFormat="1" ht="14.25" customHeight="1" x14ac:dyDescent="0.25"/>
    <row r="876" s="9" customFormat="1" ht="14.25" customHeight="1" x14ac:dyDescent="0.25"/>
    <row r="877" s="9" customFormat="1" ht="14.25" customHeight="1" x14ac:dyDescent="0.25"/>
    <row r="878" s="9" customFormat="1" ht="14.25" customHeight="1" x14ac:dyDescent="0.25"/>
    <row r="879" s="9" customFormat="1" ht="14.25" customHeight="1" x14ac:dyDescent="0.25"/>
    <row r="880" s="9" customFormat="1" ht="14.25" customHeight="1" x14ac:dyDescent="0.25"/>
    <row r="881" s="9" customFormat="1" ht="14.25" customHeight="1" x14ac:dyDescent="0.25"/>
    <row r="882" s="9" customFormat="1" ht="14.25" customHeight="1" x14ac:dyDescent="0.25"/>
    <row r="883" s="9" customFormat="1" ht="14.25" customHeight="1" x14ac:dyDescent="0.25"/>
    <row r="884" s="9" customFormat="1" ht="14.25" customHeight="1" x14ac:dyDescent="0.25"/>
    <row r="885" s="9" customFormat="1" ht="14.25" customHeight="1" x14ac:dyDescent="0.25"/>
    <row r="886" s="9" customFormat="1" ht="14.25" customHeight="1" x14ac:dyDescent="0.25"/>
    <row r="887" s="9" customFormat="1" ht="14.25" customHeight="1" x14ac:dyDescent="0.25"/>
    <row r="888" s="9" customFormat="1" ht="14.25" customHeight="1" x14ac:dyDescent="0.25"/>
    <row r="889" s="9" customFormat="1" ht="14.25" customHeight="1" x14ac:dyDescent="0.25"/>
    <row r="890" s="9" customFormat="1" ht="14.25" customHeight="1" x14ac:dyDescent="0.25"/>
    <row r="891" s="9" customFormat="1" ht="14.25" customHeight="1" x14ac:dyDescent="0.25"/>
    <row r="892" s="9" customFormat="1" ht="14.25" customHeight="1" x14ac:dyDescent="0.25"/>
    <row r="893" s="9" customFormat="1" ht="14.25" customHeight="1" x14ac:dyDescent="0.25"/>
    <row r="894" s="9" customFormat="1" ht="14.25" customHeight="1" x14ac:dyDescent="0.25"/>
    <row r="895" s="9" customFormat="1" ht="14.25" customHeight="1" x14ac:dyDescent="0.25"/>
    <row r="896" s="9" customFormat="1" ht="14.25" customHeight="1" x14ac:dyDescent="0.25"/>
    <row r="897" s="9" customFormat="1" ht="14.25" customHeight="1" x14ac:dyDescent="0.25"/>
    <row r="898" s="9" customFormat="1" ht="14.25" customHeight="1" x14ac:dyDescent="0.25"/>
    <row r="899" s="9" customFormat="1" ht="14.25" customHeight="1" x14ac:dyDescent="0.25"/>
    <row r="900" s="9" customFormat="1" ht="14.25" customHeight="1" x14ac:dyDescent="0.25"/>
    <row r="901" s="9" customFormat="1" ht="14.25" customHeight="1" x14ac:dyDescent="0.25"/>
    <row r="902" s="9" customFormat="1" ht="14.25" customHeight="1" x14ac:dyDescent="0.25"/>
    <row r="903" s="9" customFormat="1" ht="14.25" customHeight="1" x14ac:dyDescent="0.25"/>
    <row r="904" s="9" customFormat="1" ht="14.25" customHeight="1" x14ac:dyDescent="0.25"/>
    <row r="905" s="9" customFormat="1" ht="14.25" customHeight="1" x14ac:dyDescent="0.25"/>
    <row r="906" s="9" customFormat="1" ht="14.25" customHeight="1" x14ac:dyDescent="0.25"/>
    <row r="907" s="9" customFormat="1" ht="14.25" customHeight="1" x14ac:dyDescent="0.25"/>
    <row r="908" s="9" customFormat="1" ht="14.25" customHeight="1" x14ac:dyDescent="0.25"/>
    <row r="909" s="9" customFormat="1" ht="14.25" customHeight="1" x14ac:dyDescent="0.25"/>
    <row r="910" s="9" customFormat="1" ht="14.25" customHeight="1" x14ac:dyDescent="0.25"/>
    <row r="911" s="9" customFormat="1" ht="14.25" customHeight="1" x14ac:dyDescent="0.25"/>
    <row r="912" s="9" customFormat="1" ht="14.25" customHeight="1" x14ac:dyDescent="0.25"/>
    <row r="913" s="9" customFormat="1" ht="14.25" customHeight="1" x14ac:dyDescent="0.25"/>
    <row r="914" s="9" customFormat="1" ht="14.25" customHeight="1" x14ac:dyDescent="0.25"/>
    <row r="915" s="9" customFormat="1" ht="14.25" customHeight="1" x14ac:dyDescent="0.25"/>
    <row r="916" s="9" customFormat="1" ht="14.25" customHeight="1" x14ac:dyDescent="0.25"/>
    <row r="917" s="9" customFormat="1" ht="14.25" customHeight="1" x14ac:dyDescent="0.25"/>
    <row r="918" s="9" customFormat="1" ht="14.25" customHeight="1" x14ac:dyDescent="0.25"/>
    <row r="919" s="9" customFormat="1" ht="14.25" customHeight="1" x14ac:dyDescent="0.25"/>
    <row r="920" s="9" customFormat="1" ht="14.25" customHeight="1" x14ac:dyDescent="0.25"/>
    <row r="921" s="9" customFormat="1" ht="14.25" customHeight="1" x14ac:dyDescent="0.25"/>
    <row r="922" s="9" customFormat="1" ht="14.25" customHeight="1" x14ac:dyDescent="0.25"/>
    <row r="923" s="9" customFormat="1" ht="14.25" customHeight="1" x14ac:dyDescent="0.25"/>
    <row r="924" s="9" customFormat="1" ht="14.25" customHeight="1" x14ac:dyDescent="0.25"/>
    <row r="925" s="9" customFormat="1" ht="14.25" customHeight="1" x14ac:dyDescent="0.25"/>
    <row r="926" s="9" customFormat="1" ht="14.25" customHeight="1" x14ac:dyDescent="0.25"/>
    <row r="927" s="9" customFormat="1" ht="14.25" customHeight="1" x14ac:dyDescent="0.25"/>
    <row r="928" s="9" customFormat="1" ht="14.25" customHeight="1" x14ac:dyDescent="0.25"/>
    <row r="929" s="9" customFormat="1" ht="14.25" customHeight="1" x14ac:dyDescent="0.25"/>
    <row r="930" s="9" customFormat="1" ht="14.25" customHeight="1" x14ac:dyDescent="0.25"/>
    <row r="931" s="9" customFormat="1" ht="14.25" customHeight="1" x14ac:dyDescent="0.25"/>
    <row r="932" s="9" customFormat="1" ht="14.25" customHeight="1" x14ac:dyDescent="0.25"/>
    <row r="933" s="9" customFormat="1" ht="14.25" customHeight="1" x14ac:dyDescent="0.25"/>
    <row r="934" s="9" customFormat="1" ht="14.25" customHeight="1" x14ac:dyDescent="0.25"/>
    <row r="935" s="9" customFormat="1" ht="14.25" customHeight="1" x14ac:dyDescent="0.25"/>
    <row r="936" s="9" customFormat="1" ht="14.25" customHeight="1" x14ac:dyDescent="0.25"/>
    <row r="937" s="9" customFormat="1" ht="14.25" customHeight="1" x14ac:dyDescent="0.25"/>
    <row r="938" s="9" customFormat="1" ht="14.25" customHeight="1" x14ac:dyDescent="0.25"/>
    <row r="939" s="9" customFormat="1" ht="14.25" customHeight="1" x14ac:dyDescent="0.25"/>
    <row r="940" s="9" customFormat="1" ht="14.25" customHeight="1" x14ac:dyDescent="0.25"/>
    <row r="941" s="9" customFormat="1" ht="14.25" customHeight="1" x14ac:dyDescent="0.25"/>
    <row r="942" s="9" customFormat="1" ht="14.25" customHeight="1" x14ac:dyDescent="0.25"/>
    <row r="943" s="9" customFormat="1" ht="14.25" customHeight="1" x14ac:dyDescent="0.25"/>
    <row r="944" s="9" customFormat="1" ht="14.25" customHeight="1" x14ac:dyDescent="0.25"/>
    <row r="945" s="9" customFormat="1" ht="14.25" customHeight="1" x14ac:dyDescent="0.25"/>
    <row r="946" s="9" customFormat="1" ht="14.25" customHeight="1" x14ac:dyDescent="0.25"/>
    <row r="947" s="9" customFormat="1" ht="14.25" customHeight="1" x14ac:dyDescent="0.25"/>
    <row r="948" s="9" customFormat="1" ht="14.25" customHeight="1" x14ac:dyDescent="0.25"/>
    <row r="949" s="9" customFormat="1" ht="14.25" customHeight="1" x14ac:dyDescent="0.25"/>
    <row r="950" s="9" customFormat="1" ht="14.25" customHeight="1" x14ac:dyDescent="0.25"/>
    <row r="951" s="9" customFormat="1" ht="14.25" customHeight="1" x14ac:dyDescent="0.25"/>
    <row r="952" s="9" customFormat="1" ht="14.25" customHeight="1" x14ac:dyDescent="0.25"/>
    <row r="953" s="9" customFormat="1" ht="14.25" customHeight="1" x14ac:dyDescent="0.25"/>
    <row r="954" s="9" customFormat="1" ht="14.25" customHeight="1" x14ac:dyDescent="0.25"/>
    <row r="955" s="9" customFormat="1" ht="14.25" customHeight="1" x14ac:dyDescent="0.25"/>
    <row r="956" s="9" customFormat="1" ht="14.25" customHeight="1" x14ac:dyDescent="0.25"/>
    <row r="957" s="9" customFormat="1" ht="14.25" customHeight="1" x14ac:dyDescent="0.25"/>
    <row r="958" s="9" customFormat="1" ht="14.25" customHeight="1" x14ac:dyDescent="0.25"/>
    <row r="959" s="9" customFormat="1" ht="14.25" customHeight="1" x14ac:dyDescent="0.25"/>
    <row r="960" s="9" customFormat="1" ht="14.25" customHeight="1" x14ac:dyDescent="0.25"/>
    <row r="961" s="9" customFormat="1" ht="14.25" customHeight="1" x14ac:dyDescent="0.25"/>
    <row r="962" s="9" customFormat="1" ht="14.25" customHeight="1" x14ac:dyDescent="0.25"/>
    <row r="963" s="9" customFormat="1" ht="14.25" customHeight="1" x14ac:dyDescent="0.25"/>
    <row r="964" s="9" customFormat="1" ht="14.25" customHeight="1" x14ac:dyDescent="0.25"/>
    <row r="965" s="9" customFormat="1" ht="14.25" customHeight="1" x14ac:dyDescent="0.25"/>
    <row r="966" s="9" customFormat="1" ht="14.25" customHeight="1" x14ac:dyDescent="0.25"/>
    <row r="967" s="9" customFormat="1" ht="14.25" customHeight="1" x14ac:dyDescent="0.25"/>
    <row r="968" s="9" customFormat="1" ht="14.25" customHeight="1" x14ac:dyDescent="0.25"/>
    <row r="969" s="9" customFormat="1" ht="14.25" customHeight="1" x14ac:dyDescent="0.25"/>
    <row r="970" s="9" customFormat="1" ht="14.25" customHeight="1" x14ac:dyDescent="0.25"/>
    <row r="971" s="9" customFormat="1" ht="14.25" customHeight="1" x14ac:dyDescent="0.25"/>
    <row r="972" s="9" customFormat="1" ht="14.25" customHeight="1" x14ac:dyDescent="0.25"/>
    <row r="973" s="9" customFormat="1" ht="14.25" customHeight="1" x14ac:dyDescent="0.25"/>
    <row r="974" s="9" customFormat="1" ht="14.25" customHeight="1" x14ac:dyDescent="0.25"/>
    <row r="975" s="9" customFormat="1" ht="14.25" customHeight="1" x14ac:dyDescent="0.25"/>
    <row r="976" s="9" customFormat="1" ht="14.25" customHeight="1" x14ac:dyDescent="0.25"/>
    <row r="977" s="9" customFormat="1" ht="14.25" customHeight="1" x14ac:dyDescent="0.25"/>
    <row r="978" s="9" customFormat="1" ht="14.25" customHeight="1" x14ac:dyDescent="0.25"/>
    <row r="979" s="9" customFormat="1" ht="14.25" customHeight="1" x14ac:dyDescent="0.25"/>
    <row r="980" s="9" customFormat="1" ht="14.25" customHeight="1" x14ac:dyDescent="0.25"/>
    <row r="981" s="9" customFormat="1" ht="14.25" customHeight="1" x14ac:dyDescent="0.25"/>
    <row r="982" s="9" customFormat="1" ht="14.25" customHeight="1" x14ac:dyDescent="0.25"/>
    <row r="983" s="9" customFormat="1" ht="14.25" customHeight="1" x14ac:dyDescent="0.25"/>
    <row r="984" s="9" customFormat="1" ht="14.25" customHeight="1" x14ac:dyDescent="0.25"/>
    <row r="985" s="9" customFormat="1" ht="14.25" customHeight="1" x14ac:dyDescent="0.25"/>
    <row r="986" s="9" customFormat="1" ht="14.25" customHeight="1" x14ac:dyDescent="0.25"/>
    <row r="987" s="9" customFormat="1" ht="14.25" customHeight="1" x14ac:dyDescent="0.25"/>
    <row r="988" s="9" customFormat="1" ht="14.25" customHeight="1" x14ac:dyDescent="0.25"/>
    <row r="989" s="9" customFormat="1" ht="14.25" customHeight="1" x14ac:dyDescent="0.25"/>
    <row r="990" s="9" customFormat="1" ht="14.25" customHeight="1" x14ac:dyDescent="0.25"/>
    <row r="991" s="9" customFormat="1" ht="14.25" customHeight="1" x14ac:dyDescent="0.25"/>
    <row r="992" s="9" customFormat="1" ht="14.25" customHeight="1" x14ac:dyDescent="0.25"/>
    <row r="993" s="9" customFormat="1" ht="14.25" customHeight="1" x14ac:dyDescent="0.25"/>
    <row r="994" s="9" customFormat="1" ht="14.25" customHeight="1" x14ac:dyDescent="0.25"/>
    <row r="995" s="9" customFormat="1" ht="14.25" customHeight="1" x14ac:dyDescent="0.25"/>
    <row r="996" s="9" customFormat="1" ht="14.25" customHeight="1" x14ac:dyDescent="0.25"/>
    <row r="997" s="9" customFormat="1" ht="14.25" customHeight="1" x14ac:dyDescent="0.25"/>
    <row r="998" s="9" customFormat="1" ht="14.25" customHeight="1" x14ac:dyDescent="0.25"/>
    <row r="999" s="9" customFormat="1" ht="14.25" customHeight="1" x14ac:dyDescent="0.25"/>
    <row r="1000" s="9" customFormat="1" ht="14.25" customHeight="1" x14ac:dyDescent="0.25"/>
    <row r="1001" s="9" customFormat="1" ht="14.25" customHeight="1" x14ac:dyDescent="0.25"/>
  </sheetData>
  <sheetProtection algorithmName="SHA-512" hashValue="KVjLHNQqDm7p8YDngu22oWdiShzRIKn7wy7381Pwr2T3MEtLjlDoh4x9ALq3nRWpYIqgp3jqYdUQdLEWMjyZTA==" saltValue="jOEHa8J2YWayhsauS5kUAw==" spinCount="100000" sheet="1" objects="1" scenarios="1"/>
  <phoneticPr fontId="18" type="noConversion"/>
  <pageMargins left="0.7" right="0.7" top="0.75" bottom="0.75" header="0" footer="0"/>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6D5DAA86-B86F-4E7E-A56F-A97B2636C4FB}">
          <x14:formula1>
            <xm:f>Listes!$I$1:$I$35</xm:f>
          </x14:formula1>
          <xm:sqref>B10:B11</xm:sqref>
        </x14:dataValidation>
        <x14:dataValidation type="list" allowBlank="1" showInputMessage="1" showErrorMessage="1" xr:uid="{5863A04C-AE56-43D4-95AE-B5617B3C579E}">
          <x14:formula1>
            <xm:f>Listes!$K$1:$K$43</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6"/>
  <sheetViews>
    <sheetView tabSelected="1" zoomScale="55" zoomScaleNormal="100" workbookViewId="0">
      <selection activeCell="K12" sqref="K12"/>
    </sheetView>
  </sheetViews>
  <sheetFormatPr baseColWidth="10" defaultColWidth="14.44140625" defaultRowHeight="15" customHeight="1" x14ac:dyDescent="0.25"/>
  <cols>
    <col min="1" max="1" width="40.109375" style="9" customWidth="1"/>
    <col min="2" max="2" width="36.77734375" style="9" customWidth="1"/>
    <col min="3" max="3" width="23.33203125" style="9" customWidth="1"/>
    <col min="4" max="4" width="26.44140625" style="9" customWidth="1"/>
    <col min="5" max="5" width="28.77734375" style="9" customWidth="1"/>
    <col min="6" max="6" width="15.5546875" style="9" customWidth="1"/>
    <col min="7" max="7" width="14.88671875" style="9" customWidth="1"/>
    <col min="8" max="8" width="22.88671875" style="9" customWidth="1"/>
    <col min="9" max="9" width="17.6640625" style="9" customWidth="1"/>
    <col min="10" max="10" width="18" style="9" customWidth="1"/>
    <col min="11" max="11" width="92.109375" style="9" customWidth="1"/>
    <col min="12" max="12" width="75.33203125" style="9" customWidth="1"/>
    <col min="13" max="17" width="10.6640625" style="9" customWidth="1"/>
    <col min="18" max="19" width="19.5546875" style="9" customWidth="1"/>
    <col min="20" max="26" width="10.6640625" style="9" customWidth="1"/>
    <col min="27" max="16384" width="14.44140625" style="9"/>
  </cols>
  <sheetData>
    <row r="1" spans="1:26" ht="14.25" customHeight="1" x14ac:dyDescent="0.25">
      <c r="A1" s="79" t="s">
        <v>58</v>
      </c>
    </row>
    <row r="2" spans="1:26" ht="52.8" customHeight="1" x14ac:dyDescent="0.25">
      <c r="A2" s="1"/>
      <c r="B2" s="122" t="s">
        <v>167</v>
      </c>
      <c r="C2" s="57" t="s">
        <v>18</v>
      </c>
      <c r="D2" s="19" t="s">
        <v>20</v>
      </c>
      <c r="E2" s="58" t="s">
        <v>74</v>
      </c>
      <c r="G2" s="21" t="s">
        <v>168</v>
      </c>
      <c r="L2" s="132" t="s">
        <v>160</v>
      </c>
      <c r="M2" s="133"/>
    </row>
    <row r="3" spans="1:26" ht="14.25" customHeight="1" x14ac:dyDescent="0.25">
      <c r="H3" s="65" t="s">
        <v>5</v>
      </c>
      <c r="I3" s="9" t="s">
        <v>169</v>
      </c>
      <c r="J3" s="124"/>
      <c r="L3" s="109" t="s">
        <v>161</v>
      </c>
      <c r="M3" s="110">
        <v>0.02</v>
      </c>
    </row>
    <row r="4" spans="1:26" ht="14.25" customHeight="1" x14ac:dyDescent="0.25">
      <c r="A4" s="34" t="s">
        <v>34</v>
      </c>
      <c r="B4" s="59" t="s">
        <v>3</v>
      </c>
      <c r="C4" s="21"/>
      <c r="D4" s="154" t="s">
        <v>172</v>
      </c>
      <c r="E4" s="155"/>
      <c r="F4" s="156">
        <v>2.2999999999999998</v>
      </c>
      <c r="G4" s="21"/>
      <c r="H4" s="21"/>
      <c r="I4" s="21"/>
      <c r="J4" s="21"/>
      <c r="L4" s="111" t="s">
        <v>162</v>
      </c>
      <c r="M4" s="112">
        <v>0.03</v>
      </c>
    </row>
    <row r="5" spans="1:26" ht="14.25" customHeight="1" x14ac:dyDescent="0.25">
      <c r="A5" s="134" t="s">
        <v>35</v>
      </c>
      <c r="B5" s="134"/>
      <c r="C5" s="134"/>
      <c r="D5" s="134"/>
      <c r="E5" s="134"/>
      <c r="F5" s="134"/>
      <c r="G5" s="134"/>
      <c r="H5" s="134"/>
      <c r="I5" s="134"/>
      <c r="J5" s="134"/>
    </row>
    <row r="6" spans="1:26" ht="86.4" customHeight="1" x14ac:dyDescent="0.25">
      <c r="A6" s="36"/>
      <c r="B6" s="22" t="s">
        <v>86</v>
      </c>
      <c r="C6" s="22" t="s">
        <v>87</v>
      </c>
      <c r="D6" s="28" t="s">
        <v>36</v>
      </c>
      <c r="E6" s="22" t="s">
        <v>37</v>
      </c>
      <c r="F6" s="28" t="s">
        <v>38</v>
      </c>
      <c r="G6" s="22" t="s">
        <v>59</v>
      </c>
      <c r="H6" s="22" t="s">
        <v>77</v>
      </c>
      <c r="I6" s="22" t="s">
        <v>60</v>
      </c>
      <c r="J6" s="22" t="s">
        <v>76</v>
      </c>
      <c r="K6" s="60" t="s">
        <v>102</v>
      </c>
      <c r="M6" s="61"/>
      <c r="N6" s="61"/>
      <c r="O6" s="61"/>
      <c r="P6" s="61"/>
      <c r="Q6" s="61"/>
      <c r="R6" s="61"/>
      <c r="S6" s="61"/>
      <c r="T6" s="61"/>
      <c r="U6" s="61"/>
      <c r="V6" s="61"/>
      <c r="W6" s="61"/>
      <c r="X6" s="61"/>
      <c r="Y6" s="61"/>
      <c r="Z6" s="61"/>
    </row>
    <row r="7" spans="1:26" ht="14.25" customHeight="1" x14ac:dyDescent="0.25">
      <c r="A7" s="134" t="s">
        <v>173</v>
      </c>
      <c r="B7" s="134"/>
      <c r="C7" s="134"/>
      <c r="D7" s="134"/>
      <c r="E7" s="134"/>
      <c r="F7" s="134"/>
      <c r="G7" s="134"/>
      <c r="H7" s="134"/>
      <c r="I7" s="134"/>
      <c r="J7" s="134"/>
    </row>
    <row r="8" spans="1:26" ht="14.25" customHeight="1" x14ac:dyDescent="0.25">
      <c r="A8" s="43"/>
      <c r="B8" s="23">
        <f>IF(A8="Electricité",$F$4*C8,C8)</f>
        <v>0</v>
      </c>
      <c r="C8" s="44"/>
      <c r="D8" s="23">
        <f>IFERROR(C8/$C$12,0)</f>
        <v>0</v>
      </c>
      <c r="E8" s="44"/>
      <c r="F8" s="26">
        <f>IFERROR(E8/$E$12,0)</f>
        <v>0</v>
      </c>
      <c r="G8" s="15">
        <f>IFERROR(C8*1000/'Données bâtiment'!$B$13,0)</f>
        <v>0</v>
      </c>
      <c r="H8" s="121"/>
      <c r="I8" s="29">
        <f>IFERROR(E8*1000/(C8*1000),0)</f>
        <v>0</v>
      </c>
      <c r="J8" s="62"/>
    </row>
    <row r="9" spans="1:26" ht="14.25" customHeight="1" x14ac:dyDescent="0.25">
      <c r="A9" s="43"/>
      <c r="B9" s="23">
        <f t="shared" ref="B9:B11" si="0">IF(A9="Electricité",$F$4*C9,C9)</f>
        <v>0</v>
      </c>
      <c r="C9" s="44"/>
      <c r="D9" s="23">
        <f>IFERROR(C9/$C$12,0)</f>
        <v>0</v>
      </c>
      <c r="E9" s="44"/>
      <c r="F9" s="26">
        <f>IFERROR(E9/$E$12,0)</f>
        <v>0</v>
      </c>
      <c r="G9" s="15">
        <f>IFERROR(C9*1000/'Données bâtiment'!$B$13,0)</f>
        <v>0</v>
      </c>
      <c r="H9" s="121"/>
      <c r="I9" s="29">
        <f t="shared" ref="I9:I12" si="1">IFERROR(E9*1000/(C9*1000),0)</f>
        <v>0</v>
      </c>
      <c r="J9" s="62"/>
    </row>
    <row r="10" spans="1:26" ht="14.25" customHeight="1" x14ac:dyDescent="0.25">
      <c r="A10" s="43"/>
      <c r="B10" s="23">
        <f t="shared" si="0"/>
        <v>0</v>
      </c>
      <c r="C10" s="44"/>
      <c r="D10" s="23">
        <f>IFERROR(C10/$C$12,0)</f>
        <v>0</v>
      </c>
      <c r="E10" s="44"/>
      <c r="F10" s="26">
        <f>IFERROR(E10/$E$12,0)</f>
        <v>0</v>
      </c>
      <c r="G10" s="15">
        <f>IFERROR(C10*1000/'Données bâtiment'!$B$13,0)</f>
        <v>0</v>
      </c>
      <c r="H10" s="121"/>
      <c r="I10" s="29">
        <f t="shared" si="1"/>
        <v>0</v>
      </c>
      <c r="J10" s="62"/>
    </row>
    <row r="11" spans="1:26" ht="14.25" customHeight="1" thickBot="1" x14ac:dyDescent="0.3">
      <c r="A11" s="43"/>
      <c r="B11" s="23">
        <f t="shared" si="0"/>
        <v>0</v>
      </c>
      <c r="C11" s="44"/>
      <c r="D11" s="23">
        <f>IFERROR(C11/$C$12,0)</f>
        <v>0</v>
      </c>
      <c r="E11" s="44"/>
      <c r="F11" s="26">
        <f>IFERROR(E11/$E$12,0)</f>
        <v>0</v>
      </c>
      <c r="G11" s="15">
        <f>IFERROR(C11*1000/'Données bâtiment'!$B$13,0)</f>
        <v>0</v>
      </c>
      <c r="H11" s="121"/>
      <c r="I11" s="119">
        <f t="shared" si="1"/>
        <v>0</v>
      </c>
      <c r="J11" s="62"/>
    </row>
    <row r="12" spans="1:26" ht="14.25" customHeight="1" thickBot="1" x14ac:dyDescent="0.3">
      <c r="A12" s="38" t="s">
        <v>85</v>
      </c>
      <c r="B12" s="39">
        <f>SUM(B11:B11)</f>
        <v>0</v>
      </c>
      <c r="C12" s="40">
        <f>SUM(C8:C11)</f>
        <v>0</v>
      </c>
      <c r="D12" s="40">
        <v>100</v>
      </c>
      <c r="E12" s="40">
        <f>SUM(E8:E11)</f>
        <v>0</v>
      </c>
      <c r="F12" s="40">
        <v>100</v>
      </c>
      <c r="G12" s="41">
        <f>IFERROR(C12*1000/'Données bâtiment'!$B$13,0)</f>
        <v>0</v>
      </c>
      <c r="H12" s="118"/>
      <c r="I12" s="120">
        <f t="shared" si="1"/>
        <v>0</v>
      </c>
      <c r="J12" s="63"/>
      <c r="K12" s="1"/>
      <c r="L12" s="1"/>
      <c r="M12" s="1"/>
      <c r="N12" s="1"/>
      <c r="O12" s="1"/>
      <c r="P12" s="1"/>
      <c r="Q12" s="1"/>
      <c r="R12" s="1"/>
      <c r="S12" s="1"/>
      <c r="T12" s="1"/>
      <c r="U12" s="1"/>
      <c r="V12" s="1"/>
      <c r="W12" s="1"/>
      <c r="X12" s="1"/>
      <c r="Y12" s="1"/>
      <c r="Z12" s="1"/>
    </row>
    <row r="13" spans="1:26" ht="14.25" customHeight="1" x14ac:dyDescent="0.25">
      <c r="C13" s="135"/>
      <c r="D13" s="136"/>
      <c r="E13" s="136"/>
      <c r="F13" s="136"/>
      <c r="G13" s="136"/>
      <c r="H13" s="136"/>
      <c r="I13" s="136"/>
      <c r="J13" s="137"/>
    </row>
    <row r="14" spans="1:26" ht="14.25" customHeight="1" x14ac:dyDescent="0.25">
      <c r="A14" s="134" t="s">
        <v>39</v>
      </c>
      <c r="B14" s="134"/>
      <c r="C14" s="134"/>
      <c r="D14" s="134"/>
      <c r="E14" s="134"/>
      <c r="F14" s="134"/>
      <c r="G14" s="134"/>
      <c r="H14" s="134"/>
      <c r="I14" s="134"/>
      <c r="J14" s="134"/>
    </row>
    <row r="15" spans="1:26" ht="39.75" customHeight="1" x14ac:dyDescent="0.25">
      <c r="A15" s="37"/>
      <c r="B15" s="22" t="s">
        <v>104</v>
      </c>
      <c r="C15" s="22" t="s">
        <v>87</v>
      </c>
      <c r="D15" s="28" t="s">
        <v>36</v>
      </c>
      <c r="E15" s="22" t="s">
        <v>37</v>
      </c>
      <c r="F15" s="28" t="s">
        <v>38</v>
      </c>
      <c r="G15" s="22" t="s">
        <v>59</v>
      </c>
      <c r="H15" s="22" t="s">
        <v>61</v>
      </c>
      <c r="I15" s="22" t="s">
        <v>60</v>
      </c>
      <c r="J15" s="22" t="s">
        <v>76</v>
      </c>
      <c r="L15" s="64"/>
    </row>
    <row r="16" spans="1:26" ht="15" customHeight="1" x14ac:dyDescent="0.25">
      <c r="A16" s="25" t="s">
        <v>51</v>
      </c>
      <c r="B16" s="45"/>
      <c r="C16" s="44"/>
      <c r="D16" s="26">
        <f>IFERROR(C16/$C$12,0)</f>
        <v>0</v>
      </c>
      <c r="E16" s="46"/>
      <c r="F16" s="26">
        <f>IFERROR(E16/$E$12,0)</f>
        <v>0</v>
      </c>
      <c r="G16" s="27">
        <f>IFERROR(C16*1000/'Données bâtiment'!$B$13,0)</f>
        <v>0</v>
      </c>
      <c r="H16" s="121"/>
      <c r="I16" s="29">
        <f>IFERROR(E16/(C16*1000),0)</f>
        <v>0</v>
      </c>
      <c r="J16" s="62"/>
    </row>
    <row r="17" spans="1:26" ht="14.25" customHeight="1" x14ac:dyDescent="0.25">
      <c r="A17" s="25" t="s">
        <v>88</v>
      </c>
      <c r="B17" s="45"/>
      <c r="C17" s="44"/>
      <c r="D17" s="26">
        <f t="shared" ref="D17:D22" si="2">IFERROR(C17/$C$12,0)</f>
        <v>0</v>
      </c>
      <c r="E17" s="44"/>
      <c r="F17" s="26">
        <f t="shared" ref="F17:F22" si="3">IFERROR(E17/$E$12,0)</f>
        <v>0</v>
      </c>
      <c r="G17" s="27">
        <f>IFERROR(C17*1000/'Données bâtiment'!$B$13,0)</f>
        <v>0</v>
      </c>
      <c r="H17" s="121"/>
      <c r="I17" s="29">
        <f t="shared" ref="I17:I22" si="4">IFERROR(E17/(C17*1000),0)</f>
        <v>0</v>
      </c>
      <c r="J17" s="62"/>
    </row>
    <row r="18" spans="1:26" ht="14.25" customHeight="1" x14ac:dyDescent="0.25">
      <c r="A18" s="25" t="s">
        <v>52</v>
      </c>
      <c r="B18" s="45"/>
      <c r="C18" s="44"/>
      <c r="D18" s="26">
        <f t="shared" si="2"/>
        <v>0</v>
      </c>
      <c r="E18" s="44"/>
      <c r="F18" s="26">
        <f t="shared" si="3"/>
        <v>0</v>
      </c>
      <c r="G18" s="27">
        <f>IFERROR(C18*1000/'Données bâtiment'!$B$13,0)</f>
        <v>0</v>
      </c>
      <c r="H18" s="121"/>
      <c r="I18" s="29">
        <f t="shared" si="4"/>
        <v>0</v>
      </c>
      <c r="J18" s="62"/>
    </row>
    <row r="19" spans="1:26" ht="14.25" customHeight="1" x14ac:dyDescent="0.25">
      <c r="A19" s="25" t="s">
        <v>89</v>
      </c>
      <c r="B19" s="45"/>
      <c r="C19" s="44"/>
      <c r="D19" s="26">
        <f t="shared" si="2"/>
        <v>0</v>
      </c>
      <c r="E19" s="44"/>
      <c r="F19" s="26">
        <f t="shared" si="3"/>
        <v>0</v>
      </c>
      <c r="G19" s="27">
        <f>IFERROR(C19*1000/'Données bâtiment'!$B$13,0)</f>
        <v>0</v>
      </c>
      <c r="H19" s="121"/>
      <c r="I19" s="29">
        <f t="shared" si="4"/>
        <v>0</v>
      </c>
      <c r="J19" s="62"/>
    </row>
    <row r="20" spans="1:26" ht="14.25" customHeight="1" x14ac:dyDescent="0.25">
      <c r="A20" s="25" t="s">
        <v>53</v>
      </c>
      <c r="B20" s="45"/>
      <c r="C20" s="44"/>
      <c r="D20" s="26">
        <f t="shared" si="2"/>
        <v>0</v>
      </c>
      <c r="E20" s="44"/>
      <c r="F20" s="26">
        <f t="shared" si="3"/>
        <v>0</v>
      </c>
      <c r="G20" s="27">
        <f>IFERROR(C20*1000/'Données bâtiment'!$B$13,0)</f>
        <v>0</v>
      </c>
      <c r="H20" s="121"/>
      <c r="I20" s="29">
        <f t="shared" si="4"/>
        <v>0</v>
      </c>
      <c r="J20" s="62"/>
    </row>
    <row r="21" spans="1:26" ht="14.25" customHeight="1" x14ac:dyDescent="0.25">
      <c r="A21" s="25" t="s">
        <v>90</v>
      </c>
      <c r="B21" s="45"/>
      <c r="C21" s="44"/>
      <c r="D21" s="26">
        <f t="shared" si="2"/>
        <v>0</v>
      </c>
      <c r="E21" s="44"/>
      <c r="F21" s="26">
        <f t="shared" si="3"/>
        <v>0</v>
      </c>
      <c r="G21" s="27">
        <f>IFERROR(C21*1000/'Données bâtiment'!$B$13,0)</f>
        <v>0</v>
      </c>
      <c r="H21" s="121"/>
      <c r="I21" s="29">
        <f t="shared" si="4"/>
        <v>0</v>
      </c>
      <c r="J21" s="62"/>
    </row>
    <row r="22" spans="1:26" ht="14.25" customHeight="1" x14ac:dyDescent="0.25">
      <c r="A22" s="25" t="s">
        <v>54</v>
      </c>
      <c r="B22" s="45"/>
      <c r="C22" s="44"/>
      <c r="D22" s="26">
        <f t="shared" si="2"/>
        <v>0</v>
      </c>
      <c r="E22" s="44"/>
      <c r="F22" s="26">
        <f t="shared" si="3"/>
        <v>0</v>
      </c>
      <c r="G22" s="27">
        <f>IFERROR(C22*1000/'Données bâtiment'!$B$13,0)</f>
        <v>0</v>
      </c>
      <c r="H22" s="121"/>
      <c r="I22" s="29">
        <f t="shared" si="4"/>
        <v>0</v>
      </c>
      <c r="J22" s="62"/>
    </row>
    <row r="23" spans="1:26" ht="56.4" customHeight="1" x14ac:dyDescent="0.25"/>
    <row r="24" spans="1:26" ht="28.2" customHeight="1" x14ac:dyDescent="0.25">
      <c r="A24" s="130" t="s">
        <v>95</v>
      </c>
      <c r="B24" s="131"/>
      <c r="C24" s="131"/>
      <c r="D24" s="131"/>
      <c r="E24" s="131"/>
      <c r="F24" s="131"/>
      <c r="G24" s="131"/>
      <c r="H24" s="131"/>
      <c r="I24" s="131"/>
      <c r="J24" s="131"/>
    </row>
    <row r="25" spans="1:26" ht="31.8" customHeight="1" x14ac:dyDescent="0.25">
      <c r="A25" s="25"/>
      <c r="B25" s="55" t="s">
        <v>171</v>
      </c>
      <c r="C25" s="54" t="s">
        <v>103</v>
      </c>
      <c r="D25" s="66"/>
      <c r="E25" s="42"/>
      <c r="F25" s="30"/>
      <c r="G25" s="101"/>
      <c r="H25" s="30"/>
      <c r="I25" s="102" t="s">
        <v>158</v>
      </c>
      <c r="J25" s="66"/>
    </row>
    <row r="26" spans="1:26" ht="45" customHeight="1" x14ac:dyDescent="0.25">
      <c r="A26" s="25" t="s">
        <v>97</v>
      </c>
      <c r="B26" s="45"/>
      <c r="C26" s="44"/>
      <c r="D26" s="30"/>
      <c r="E26" s="42"/>
      <c r="F26" s="30"/>
      <c r="G26" s="103"/>
      <c r="H26" s="54" t="s">
        <v>156</v>
      </c>
      <c r="I26" s="44"/>
      <c r="J26" s="66"/>
    </row>
    <row r="27" spans="1:26" ht="15" customHeight="1" x14ac:dyDescent="0.25">
      <c r="A27" s="25" t="s">
        <v>100</v>
      </c>
      <c r="B27" s="45"/>
      <c r="C27" s="44"/>
      <c r="D27" s="30"/>
      <c r="E27" s="42"/>
      <c r="F27" s="30"/>
      <c r="G27" s="31"/>
      <c r="H27" s="32"/>
      <c r="I27" s="33"/>
      <c r="J27" s="66"/>
    </row>
    <row r="28" spans="1:26" ht="15" customHeight="1" x14ac:dyDescent="0.25">
      <c r="A28" s="25" t="s">
        <v>101</v>
      </c>
      <c r="B28" s="45"/>
      <c r="C28" s="44"/>
      <c r="D28" s="30"/>
      <c r="E28" s="42"/>
      <c r="F28" s="30"/>
      <c r="G28" s="31"/>
      <c r="H28" s="32"/>
      <c r="I28" s="33"/>
      <c r="J28" s="66"/>
    </row>
    <row r="29" spans="1:26" ht="15" customHeight="1" x14ac:dyDescent="0.25">
      <c r="A29" s="25" t="s">
        <v>99</v>
      </c>
      <c r="B29" s="45"/>
      <c r="C29" s="44"/>
      <c r="D29" s="30"/>
      <c r="E29" s="42"/>
      <c r="F29" s="30"/>
      <c r="G29" s="31"/>
      <c r="H29" s="32"/>
      <c r="I29" s="33"/>
      <c r="J29" s="66"/>
    </row>
    <row r="30" spans="1:26" ht="15" customHeight="1" x14ac:dyDescent="0.25">
      <c r="A30" s="25" t="s">
        <v>98</v>
      </c>
      <c r="B30" s="44"/>
      <c r="C30" s="44"/>
      <c r="D30" s="30"/>
      <c r="E30" s="42"/>
      <c r="F30" s="30"/>
      <c r="G30" s="31"/>
      <c r="H30" s="32"/>
      <c r="I30" s="33"/>
      <c r="J30" s="66"/>
      <c r="K30" s="67"/>
      <c r="L30" s="67"/>
      <c r="M30" s="67"/>
      <c r="N30" s="67"/>
      <c r="O30" s="67"/>
      <c r="P30" s="67"/>
      <c r="Q30" s="67"/>
      <c r="R30" s="67"/>
      <c r="S30" s="67"/>
      <c r="T30" s="67"/>
      <c r="U30" s="67"/>
      <c r="V30" s="67"/>
      <c r="W30" s="67"/>
      <c r="X30" s="67"/>
      <c r="Y30" s="67"/>
      <c r="Z30" s="67"/>
    </row>
    <row r="31" spans="1:26" ht="35.4" customHeight="1" x14ac:dyDescent="0.25">
      <c r="A31" s="130" t="s">
        <v>67</v>
      </c>
      <c r="B31" s="131"/>
      <c r="C31" s="131"/>
      <c r="D31" s="131"/>
      <c r="E31" s="131"/>
      <c r="F31" s="131"/>
      <c r="G31" s="131"/>
      <c r="H31" s="131"/>
      <c r="I31" s="131"/>
      <c r="J31" s="131"/>
    </row>
    <row r="32" spans="1:26" ht="32.25" customHeight="1" x14ac:dyDescent="0.25">
      <c r="A32" s="18" t="s">
        <v>75</v>
      </c>
      <c r="B32" s="52"/>
      <c r="C32" s="20" t="s">
        <v>40</v>
      </c>
      <c r="D32" s="152"/>
      <c r="E32" s="153"/>
      <c r="F32" s="153"/>
      <c r="G32" s="153"/>
      <c r="H32" s="153"/>
      <c r="I32" s="153"/>
      <c r="J32" s="68"/>
      <c r="K32" s="61"/>
      <c r="L32" s="61"/>
      <c r="M32" s="61"/>
      <c r="N32" s="61"/>
      <c r="O32" s="61"/>
      <c r="P32" s="61"/>
      <c r="Q32" s="61"/>
      <c r="R32" s="61"/>
      <c r="S32" s="61"/>
      <c r="T32" s="61"/>
      <c r="U32" s="61"/>
      <c r="V32" s="61"/>
      <c r="W32" s="61"/>
      <c r="X32" s="61"/>
      <c r="Y32" s="61"/>
      <c r="Z32" s="61"/>
    </row>
    <row r="33" spans="1:26" ht="35.4" customHeight="1" x14ac:dyDescent="0.25">
      <c r="A33" s="130" t="s">
        <v>41</v>
      </c>
      <c r="B33" s="131"/>
      <c r="C33" s="131"/>
      <c r="D33" s="131"/>
      <c r="E33" s="131"/>
      <c r="F33" s="131"/>
      <c r="G33" s="131"/>
      <c r="H33" s="131"/>
      <c r="I33" s="131"/>
      <c r="J33" s="131"/>
    </row>
    <row r="34" spans="1:26" ht="64.8" customHeight="1" x14ac:dyDescent="0.25">
      <c r="A34" s="5"/>
      <c r="B34" s="8" t="s">
        <v>82</v>
      </c>
      <c r="C34" s="6" t="s">
        <v>83</v>
      </c>
      <c r="D34" s="6" t="s">
        <v>84</v>
      </c>
      <c r="E34" s="69" t="s">
        <v>76</v>
      </c>
      <c r="F34" s="144"/>
      <c r="G34" s="145"/>
      <c r="H34" s="145"/>
      <c r="I34" s="145"/>
      <c r="J34" s="146"/>
    </row>
    <row r="35" spans="1:26" ht="24" customHeight="1" x14ac:dyDescent="0.25">
      <c r="A35" s="56" t="s">
        <v>42</v>
      </c>
      <c r="B35" s="52">
        <v>0</v>
      </c>
      <c r="C35" s="52">
        <v>0</v>
      </c>
      <c r="D35" s="8">
        <f>C35+B35</f>
        <v>0</v>
      </c>
      <c r="E35" s="62"/>
      <c r="F35" s="147"/>
      <c r="G35" s="148"/>
      <c r="H35" s="148"/>
      <c r="I35" s="148"/>
      <c r="J35" s="149"/>
      <c r="K35" s="61"/>
      <c r="L35" s="61"/>
      <c r="M35" s="61"/>
      <c r="N35" s="61"/>
      <c r="O35" s="61"/>
      <c r="P35" s="61"/>
      <c r="Q35" s="61"/>
      <c r="R35" s="61"/>
      <c r="S35" s="61"/>
      <c r="T35" s="61"/>
      <c r="U35" s="61"/>
      <c r="V35" s="61"/>
      <c r="W35" s="61"/>
      <c r="X35" s="61"/>
      <c r="Y35" s="61"/>
      <c r="Z35" s="61"/>
    </row>
    <row r="36" spans="1:26" ht="47.4" customHeight="1" x14ac:dyDescent="0.25">
      <c r="A36" s="130" t="s">
        <v>170</v>
      </c>
      <c r="B36" s="131"/>
      <c r="C36" s="131"/>
      <c r="D36" s="131"/>
      <c r="E36" s="131"/>
      <c r="F36" s="131"/>
      <c r="G36" s="131"/>
      <c r="H36" s="131"/>
      <c r="I36" s="131"/>
      <c r="J36" s="131"/>
    </row>
    <row r="37" spans="1:26" ht="45.6" customHeight="1" x14ac:dyDescent="0.25">
      <c r="A37" s="5"/>
      <c r="B37" s="6" t="s">
        <v>43</v>
      </c>
      <c r="C37" s="6" t="s">
        <v>65</v>
      </c>
      <c r="D37" s="6" t="s">
        <v>44</v>
      </c>
      <c r="E37" s="6" t="s">
        <v>55</v>
      </c>
      <c r="F37" s="150"/>
      <c r="G37" s="151"/>
      <c r="H37" s="151"/>
      <c r="I37" s="151"/>
      <c r="J37" s="151"/>
    </row>
    <row r="38" spans="1:26" ht="14.25" customHeight="1" x14ac:dyDescent="0.25">
      <c r="A38" s="3" t="s">
        <v>45</v>
      </c>
      <c r="B38" s="52"/>
      <c r="C38" s="52"/>
      <c r="D38" s="52"/>
      <c r="E38" s="52"/>
      <c r="F38" s="150"/>
      <c r="G38" s="151"/>
      <c r="H38" s="151"/>
      <c r="I38" s="151"/>
      <c r="J38" s="151"/>
    </row>
    <row r="39" spans="1:26" ht="48.6" customHeight="1" x14ac:dyDescent="0.25">
      <c r="A39" s="130" t="s">
        <v>159</v>
      </c>
      <c r="B39" s="131"/>
      <c r="C39" s="131"/>
      <c r="D39" s="131"/>
      <c r="E39" s="131"/>
      <c r="F39" s="131"/>
      <c r="G39" s="131"/>
      <c r="H39" s="131"/>
      <c r="I39" s="131"/>
      <c r="J39" s="131"/>
      <c r="Q39" s="70" t="s">
        <v>146</v>
      </c>
      <c r="R39" s="70" t="s">
        <v>147</v>
      </c>
      <c r="S39" s="71" t="s">
        <v>148</v>
      </c>
    </row>
    <row r="40" spans="1:26" ht="45" customHeight="1" x14ac:dyDescent="0.25">
      <c r="A40" s="36"/>
      <c r="B40" s="22" t="s">
        <v>105</v>
      </c>
      <c r="C40" s="22" t="s">
        <v>81</v>
      </c>
      <c r="D40" s="22" t="s">
        <v>71</v>
      </c>
      <c r="E40" s="22" t="s">
        <v>108</v>
      </c>
      <c r="F40" s="22" t="s">
        <v>91</v>
      </c>
      <c r="G40" s="22" t="s">
        <v>92</v>
      </c>
      <c r="H40" s="22" t="s">
        <v>68</v>
      </c>
      <c r="I40" s="72"/>
      <c r="J40" s="143"/>
      <c r="Q40" s="70">
        <v>0</v>
      </c>
      <c r="R40" s="73">
        <f>($B$47-$E$47)*POWER(1+$M$3,Q40)</f>
        <v>0</v>
      </c>
      <c r="S40" s="70">
        <f>$C$47*POWER(1+$M$4,'Bilan énergétique'!Q40)</f>
        <v>0</v>
      </c>
    </row>
    <row r="41" spans="1:26" ht="37.200000000000003" customHeight="1" x14ac:dyDescent="0.25">
      <c r="A41" s="25" t="s">
        <v>46</v>
      </c>
      <c r="B41" s="47"/>
      <c r="C41" s="74" t="s">
        <v>93</v>
      </c>
      <c r="D41" s="48"/>
      <c r="E41" s="28">
        <f>IF(C41="Relatives",(B41)*0.6,"Abs")</f>
        <v>0</v>
      </c>
      <c r="F41" s="28">
        <f>IF(C41="Relatives",(B41)*0.5,"Abs")</f>
        <v>0</v>
      </c>
      <c r="G41" s="28">
        <f>IF(C41="Relatives",(B41)*0.4,"Abs")</f>
        <v>0</v>
      </c>
      <c r="H41" s="47"/>
      <c r="I41" s="72"/>
      <c r="J41" s="143"/>
      <c r="K41" s="75"/>
      <c r="L41" s="75"/>
      <c r="M41" s="75"/>
      <c r="N41" s="75"/>
      <c r="O41" s="75"/>
      <c r="P41" s="75"/>
      <c r="Q41" s="71">
        <f>Q40+1</f>
        <v>1</v>
      </c>
      <c r="R41" s="73">
        <f>($B$47-$E$47)*POWER(1+$M$3,Q41)</f>
        <v>0</v>
      </c>
      <c r="S41" s="70">
        <f>$C$47*POWER(1+$M$4,'Bilan énergétique'!Q41)</f>
        <v>0</v>
      </c>
      <c r="T41" s="75"/>
      <c r="U41" s="75"/>
      <c r="V41" s="75"/>
      <c r="W41" s="75"/>
      <c r="X41" s="75"/>
      <c r="Y41" s="75"/>
      <c r="Z41" s="75"/>
    </row>
    <row r="42" spans="1:26" ht="30" customHeight="1" x14ac:dyDescent="0.25">
      <c r="A42" s="130" t="s">
        <v>47</v>
      </c>
      <c r="B42" s="131"/>
      <c r="C42" s="131"/>
      <c r="D42" s="131"/>
      <c r="E42" s="131"/>
      <c r="F42" s="131"/>
      <c r="G42" s="131"/>
      <c r="H42" s="131"/>
      <c r="I42" s="131"/>
      <c r="J42" s="131"/>
      <c r="Q42" s="71">
        <f t="shared" ref="Q42:Q59" si="5">Q41+1</f>
        <v>2</v>
      </c>
      <c r="R42" s="73">
        <f t="shared" ref="R42:R59" si="6">($B$47-$E$47)*POWER(1+$M$3,Q42)</f>
        <v>0</v>
      </c>
      <c r="S42" s="70">
        <f>$C$47*POWER(1+$M$4,'Bilan énergétique'!Q42)</f>
        <v>0</v>
      </c>
    </row>
    <row r="43" spans="1:26" ht="32.4" customHeight="1" x14ac:dyDescent="0.25">
      <c r="A43" s="7"/>
      <c r="B43" s="8" t="s">
        <v>106</v>
      </c>
      <c r="C43" s="8" t="s">
        <v>66</v>
      </c>
      <c r="D43" s="20" t="s">
        <v>107</v>
      </c>
      <c r="E43" s="104" t="s">
        <v>157</v>
      </c>
      <c r="F43" s="105" t="s">
        <v>109</v>
      </c>
      <c r="G43" s="106"/>
      <c r="H43" s="142"/>
      <c r="I43" s="142"/>
      <c r="J43" s="142"/>
      <c r="Q43" s="71">
        <f t="shared" si="5"/>
        <v>3</v>
      </c>
      <c r="R43" s="73">
        <f t="shared" si="6"/>
        <v>0</v>
      </c>
      <c r="S43" s="70">
        <f>$C$47*POWER(1+$M$4,'Bilan énergétique'!Q43)</f>
        <v>0</v>
      </c>
    </row>
    <row r="44" spans="1:26" ht="14.25" customHeight="1" thickBot="1" x14ac:dyDescent="0.3">
      <c r="A44" s="4" t="s">
        <v>48</v>
      </c>
      <c r="B44" s="113"/>
      <c r="C44" s="114">
        <f>IFERROR(B44/'Données bâtiment'!B18,0)</f>
        <v>0</v>
      </c>
      <c r="D44" s="115"/>
      <c r="E44" s="104">
        <f>IFERROR(D44/A44,0)</f>
        <v>0</v>
      </c>
      <c r="F44" s="62"/>
      <c r="G44" s="107"/>
      <c r="H44" s="142"/>
      <c r="I44" s="142"/>
      <c r="J44" s="142"/>
      <c r="Q44" s="71">
        <f t="shared" si="5"/>
        <v>4</v>
      </c>
      <c r="R44" s="73">
        <f t="shared" si="6"/>
        <v>0</v>
      </c>
      <c r="S44" s="70">
        <f>$C$47*POWER(1+$M$4,'Bilan énergétique'!Q44)</f>
        <v>0</v>
      </c>
    </row>
    <row r="45" spans="1:26" ht="58.2" customHeight="1" x14ac:dyDescent="0.25">
      <c r="A45" s="130" t="s">
        <v>49</v>
      </c>
      <c r="B45" s="131"/>
      <c r="C45" s="131"/>
      <c r="D45" s="131"/>
      <c r="E45" s="131"/>
      <c r="F45" s="131"/>
      <c r="G45" s="131"/>
      <c r="H45" s="131"/>
      <c r="I45" s="131"/>
      <c r="J45" s="131"/>
      <c r="Q45" s="71">
        <f t="shared" si="5"/>
        <v>5</v>
      </c>
      <c r="R45" s="73">
        <f t="shared" si="6"/>
        <v>0</v>
      </c>
      <c r="S45" s="70">
        <f>$C$47*POWER(1+$M$4,'Bilan énergétique'!Q45)</f>
        <v>0</v>
      </c>
    </row>
    <row r="46" spans="1:26" ht="54.6" customHeight="1" x14ac:dyDescent="0.25">
      <c r="A46" s="76" t="s">
        <v>96</v>
      </c>
      <c r="B46" s="22" t="s">
        <v>80</v>
      </c>
      <c r="C46" s="140" t="s">
        <v>145</v>
      </c>
      <c r="D46" s="140"/>
      <c r="E46" s="22" t="s">
        <v>73</v>
      </c>
      <c r="F46" s="108"/>
      <c r="G46" s="138"/>
      <c r="H46" s="139"/>
      <c r="I46" s="139"/>
      <c r="J46" s="77"/>
      <c r="Q46" s="71">
        <f t="shared" si="5"/>
        <v>6</v>
      </c>
      <c r="R46" s="73">
        <f t="shared" si="6"/>
        <v>0</v>
      </c>
      <c r="S46" s="70">
        <f>$C$47*POWER(1+$M$4,'Bilan énergétique'!Q46)</f>
        <v>0</v>
      </c>
    </row>
    <row r="47" spans="1:26" ht="14.25" customHeight="1" x14ac:dyDescent="0.25">
      <c r="A47" s="25" t="s">
        <v>72</v>
      </c>
      <c r="B47" s="23">
        <f>E12</f>
        <v>0</v>
      </c>
      <c r="C47" s="141"/>
      <c r="D47" s="141"/>
      <c r="E47" s="43"/>
      <c r="F47" s="107"/>
      <c r="G47" s="139"/>
      <c r="H47" s="139"/>
      <c r="I47" s="139"/>
      <c r="J47" s="77"/>
      <c r="Q47" s="71">
        <f t="shared" si="5"/>
        <v>7</v>
      </c>
      <c r="R47" s="73">
        <f t="shared" si="6"/>
        <v>0</v>
      </c>
      <c r="S47" s="70">
        <f>$C$47*POWER(1+$M$4,'Bilan énergétique'!Q47)</f>
        <v>0</v>
      </c>
    </row>
    <row r="48" spans="1:26" ht="14.25" customHeight="1" x14ac:dyDescent="0.25">
      <c r="C48" s="21"/>
      <c r="D48" s="21"/>
      <c r="E48" s="21"/>
      <c r="F48" s="21"/>
      <c r="Q48" s="71">
        <f t="shared" si="5"/>
        <v>8</v>
      </c>
      <c r="R48" s="73">
        <f t="shared" si="6"/>
        <v>0</v>
      </c>
      <c r="S48" s="70">
        <f>$C$47*POWER(1+$M$4,'Bilan énergétique'!Q48)</f>
        <v>0</v>
      </c>
    </row>
    <row r="49" spans="1:19" ht="14.25" customHeight="1" x14ac:dyDescent="0.25">
      <c r="Q49" s="71">
        <f t="shared" si="5"/>
        <v>9</v>
      </c>
      <c r="R49" s="73">
        <f t="shared" si="6"/>
        <v>0</v>
      </c>
      <c r="S49" s="70">
        <f>$C$47*POWER(1+$M$4,'Bilan énergétique'!Q49)</f>
        <v>0</v>
      </c>
    </row>
    <row r="50" spans="1:19" ht="14.25" customHeight="1" thickBot="1" x14ac:dyDescent="0.3">
      <c r="A50" s="16"/>
      <c r="B50" s="78"/>
      <c r="Q50" s="71">
        <f t="shared" si="5"/>
        <v>10</v>
      </c>
      <c r="R50" s="73">
        <f t="shared" si="6"/>
        <v>0</v>
      </c>
      <c r="S50" s="70">
        <f>$C$47*POWER(1+$M$4,'Bilan énergétique'!Q50)</f>
        <v>0</v>
      </c>
    </row>
    <row r="51" spans="1:19" ht="14.25" customHeight="1" thickBot="1" x14ac:dyDescent="0.3">
      <c r="A51" s="92" t="s">
        <v>50</v>
      </c>
      <c r="B51" s="93">
        <f>SUM(R40:R59)+SUM(S40:S59)</f>
        <v>0</v>
      </c>
      <c r="C51" s="21"/>
      <c r="Q51" s="71">
        <f>Q50+1</f>
        <v>11</v>
      </c>
      <c r="R51" s="73">
        <f t="shared" si="6"/>
        <v>0</v>
      </c>
      <c r="S51" s="70">
        <f>$C$47*POWER(1+$M$4,'Bilan énergétique'!Q51)</f>
        <v>0</v>
      </c>
    </row>
    <row r="52" spans="1:19" ht="39" customHeight="1" x14ac:dyDescent="0.25">
      <c r="A52" s="94" t="s">
        <v>96</v>
      </c>
      <c r="B52" s="95" t="s">
        <v>153</v>
      </c>
      <c r="C52" s="96" t="s">
        <v>152</v>
      </c>
      <c r="F52" s="21"/>
      <c r="Q52" s="71">
        <f t="shared" si="5"/>
        <v>12</v>
      </c>
      <c r="R52" s="73">
        <f t="shared" si="6"/>
        <v>0</v>
      </c>
      <c r="S52" s="70">
        <f>$C$47*POWER(1+$M$4,'Bilan énergétique'!Q52)</f>
        <v>0</v>
      </c>
    </row>
    <row r="53" spans="1:19" ht="14.25" customHeight="1" thickBot="1" x14ac:dyDescent="0.3">
      <c r="A53" s="97" t="s">
        <v>151</v>
      </c>
      <c r="B53" s="98"/>
      <c r="C53" s="99"/>
      <c r="Q53" s="71">
        <f t="shared" si="5"/>
        <v>13</v>
      </c>
      <c r="R53" s="73">
        <f t="shared" si="6"/>
        <v>0</v>
      </c>
      <c r="S53" s="70">
        <f>$C$47*POWER(1+$M$4,'Bilan énergétique'!Q53)</f>
        <v>0</v>
      </c>
    </row>
    <row r="54" spans="1:19" ht="14.25" customHeight="1" x14ac:dyDescent="0.25">
      <c r="Q54" s="71">
        <f t="shared" si="5"/>
        <v>14</v>
      </c>
      <c r="R54" s="73">
        <f t="shared" si="6"/>
        <v>0</v>
      </c>
      <c r="S54" s="70">
        <f>$C$47*POWER(1+$M$4,'Bilan énergétique'!Q54)</f>
        <v>0</v>
      </c>
    </row>
    <row r="55" spans="1:19" ht="14.25" customHeight="1" x14ac:dyDescent="0.25">
      <c r="Q55" s="71">
        <f t="shared" si="5"/>
        <v>15</v>
      </c>
      <c r="R55" s="73">
        <f t="shared" si="6"/>
        <v>0</v>
      </c>
      <c r="S55" s="70">
        <f>$C$47*POWER(1+$M$4,'Bilan énergétique'!Q55)</f>
        <v>0</v>
      </c>
    </row>
    <row r="56" spans="1:19" ht="14.25" customHeight="1" x14ac:dyDescent="0.25">
      <c r="Q56" s="71">
        <f t="shared" si="5"/>
        <v>16</v>
      </c>
      <c r="R56" s="73">
        <f t="shared" si="6"/>
        <v>0</v>
      </c>
      <c r="S56" s="70">
        <f>$C$47*POWER(1+$M$4,'Bilan énergétique'!Q56)</f>
        <v>0</v>
      </c>
    </row>
    <row r="57" spans="1:19" ht="14.25" customHeight="1" x14ac:dyDescent="0.25">
      <c r="Q57" s="71">
        <f t="shared" si="5"/>
        <v>17</v>
      </c>
      <c r="R57" s="73">
        <f t="shared" si="6"/>
        <v>0</v>
      </c>
      <c r="S57" s="70">
        <f>$C$47*POWER(1+$M$4,'Bilan énergétique'!Q57)</f>
        <v>0</v>
      </c>
    </row>
    <row r="58" spans="1:19" ht="14.25" customHeight="1" x14ac:dyDescent="0.25">
      <c r="Q58" s="71">
        <f t="shared" si="5"/>
        <v>18</v>
      </c>
      <c r="R58" s="73">
        <f t="shared" si="6"/>
        <v>0</v>
      </c>
      <c r="S58" s="70">
        <f>$C$47*POWER(1+$M$4,'Bilan énergétique'!Q58)</f>
        <v>0</v>
      </c>
    </row>
    <row r="59" spans="1:19" ht="14.25" customHeight="1" x14ac:dyDescent="0.25">
      <c r="Q59" s="71">
        <f t="shared" si="5"/>
        <v>19</v>
      </c>
      <c r="R59" s="73">
        <f t="shared" si="6"/>
        <v>0</v>
      </c>
      <c r="S59" s="70">
        <f>$C$47*POWER(1+$M$4,'Bilan énergétique'!Q59)</f>
        <v>0</v>
      </c>
    </row>
    <row r="60" spans="1:19" ht="14.25" customHeight="1" x14ac:dyDescent="0.25">
      <c r="Q60" s="75"/>
    </row>
    <row r="61" spans="1:19" ht="14.25" customHeight="1" x14ac:dyDescent="0.25"/>
    <row r="62" spans="1:19" ht="14.25" customHeight="1" x14ac:dyDescent="0.25"/>
    <row r="63" spans="1:19" ht="14.25" customHeight="1" x14ac:dyDescent="0.25"/>
    <row r="64" spans="1:19"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row r="1001" ht="14.25" customHeight="1" x14ac:dyDescent="0.25"/>
    <row r="1002" ht="14.25" customHeight="1" x14ac:dyDescent="0.25"/>
    <row r="1003" ht="14.25" customHeight="1" x14ac:dyDescent="0.25"/>
    <row r="1004" ht="14.25" customHeight="1" x14ac:dyDescent="0.25"/>
    <row r="1005" ht="14.25" customHeight="1" x14ac:dyDescent="0.25"/>
    <row r="1006" ht="14.25" customHeight="1" x14ac:dyDescent="0.25"/>
  </sheetData>
  <sheetProtection algorithmName="SHA-512" hashValue="lDs3PUIIRIwuStbWEGRRTKOFWb7ZSUsVbW9/lQWjuXZFkltgpiGcZIpAKUxmJHOB2v1F5Yp8BhnTrugDNTqmWA==" saltValue="dLYe4XG4BSsvYQCbEMowHA==" spinCount="100000" sheet="1" objects="1" scenarios="1"/>
  <mergeCells count="20">
    <mergeCell ref="J40:J41"/>
    <mergeCell ref="A31:J31"/>
    <mergeCell ref="A33:J33"/>
    <mergeCell ref="A36:J36"/>
    <mergeCell ref="A39:J39"/>
    <mergeCell ref="F34:J35"/>
    <mergeCell ref="F37:J38"/>
    <mergeCell ref="D32:I32"/>
    <mergeCell ref="G46:I47"/>
    <mergeCell ref="C46:D46"/>
    <mergeCell ref="C47:D47"/>
    <mergeCell ref="A42:J42"/>
    <mergeCell ref="A45:J45"/>
    <mergeCell ref="H43:J44"/>
    <mergeCell ref="A24:J24"/>
    <mergeCell ref="L2:M2"/>
    <mergeCell ref="A5:J5"/>
    <mergeCell ref="A7:J7"/>
    <mergeCell ref="A14:J14"/>
    <mergeCell ref="C13:J13"/>
  </mergeCells>
  <pageMargins left="0.7" right="0.7" top="0.75" bottom="0.75" header="0" footer="0"/>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11" operator="containsText" id="{362E8637-51DD-4C45-96F0-C780FDE53382}">
            <xm:f>NOT(ISERROR(SEARCH(Listes!$D$2,H8)))</xm:f>
            <xm:f>Listes!$D$2</xm:f>
            <x14:dxf>
              <font>
                <color theme="0"/>
              </font>
              <fill>
                <patternFill>
                  <bgColor rgb="FFFF0000"/>
                </patternFill>
              </fill>
            </x14:dxf>
          </x14:cfRule>
          <x14:cfRule type="containsText" priority="12" operator="containsText" id="{EC687A3B-1B36-4C4F-A95B-44477C324591}">
            <xm:f>NOT(ISERROR(SEARCH(Listes!$D$3,H8)))</xm:f>
            <xm:f>Listes!$D$3</xm:f>
            <x14:dxf>
              <font>
                <color theme="0"/>
              </font>
              <fill>
                <patternFill>
                  <bgColor rgb="FFF58427"/>
                </patternFill>
              </fill>
            </x14:dxf>
          </x14:cfRule>
          <x14:cfRule type="containsText" priority="13" operator="containsText" id="{864477AB-4385-46D3-BD10-34F133F7A551}">
            <xm:f>NOT(ISERROR(SEARCH(Listes!$D$1,H8)))</xm:f>
            <xm:f>Listes!$D$1</xm:f>
            <x14:dxf>
              <font>
                <color theme="0"/>
              </font>
              <fill>
                <patternFill>
                  <bgColor rgb="FF00B050"/>
                </patternFill>
              </fill>
            </x14:dxf>
          </x14:cfRule>
          <xm:sqref>H8:H11</xm:sqref>
        </x14:conditionalFormatting>
        <x14:conditionalFormatting xmlns:xm="http://schemas.microsoft.com/office/excel/2006/main">
          <x14:cfRule type="containsText" priority="3" operator="containsText" id="{93C4B25A-4741-4E46-A2A7-8286A9E4F5FE}">
            <xm:f>NOT(ISERROR(SEARCH(Listes!$D$2,H16)))</xm:f>
            <xm:f>Listes!$D$2</xm:f>
            <x14:dxf>
              <font>
                <color theme="0"/>
              </font>
              <fill>
                <patternFill>
                  <bgColor rgb="FFFF0000"/>
                </patternFill>
              </fill>
            </x14:dxf>
          </x14:cfRule>
          <x14:cfRule type="containsText" priority="4" operator="containsText" id="{DB623DF1-9C7D-4DB9-91D6-21B9036328A9}">
            <xm:f>NOT(ISERROR(SEARCH(Listes!$D$3,H16)))</xm:f>
            <xm:f>Listes!$D$3</xm:f>
            <x14:dxf>
              <font>
                <color theme="0"/>
              </font>
              <fill>
                <patternFill>
                  <bgColor rgb="FFF58427"/>
                </patternFill>
              </fill>
            </x14:dxf>
          </x14:cfRule>
          <x14:cfRule type="containsText" priority="5" operator="containsText" id="{73A6A4D3-6845-4B45-9764-1E71B530E65D}">
            <xm:f>NOT(ISERROR(SEARCH(Listes!$D$1,H16)))</xm:f>
            <xm:f>Listes!$D$1</xm:f>
            <x14:dxf>
              <font>
                <color theme="0"/>
              </font>
              <fill>
                <patternFill>
                  <bgColor rgb="FF00B050"/>
                </patternFill>
              </fill>
            </x14:dxf>
          </x14:cfRule>
          <xm:sqref>H16:H22 H27:H30</xm:sqref>
        </x14:conditionalFormatting>
        <x14:conditionalFormatting xmlns:xm="http://schemas.microsoft.com/office/excel/2006/main">
          <x14:cfRule type="containsText" priority="6" operator="containsText" id="{8FC031FE-305B-4C32-A9E7-1A099E7BF144}">
            <xm:f>NOT(ISERROR(SEARCH(Listes!$C$2,H3)))</xm:f>
            <xm:f>Listes!$C$2</xm:f>
            <x14:dxf>
              <font>
                <color theme="0"/>
              </font>
              <fill>
                <patternFill>
                  <bgColor theme="7" tint="0.39994506668294322"/>
                </patternFill>
              </fill>
            </x14:dxf>
          </x14:cfRule>
          <x14:cfRule type="containsText" priority="7" operator="containsText" id="{5548376A-8241-42C7-B310-7CB854654493}">
            <xm:f>NOT(ISERROR(SEARCH(Listes!$C$1,H3)))</xm:f>
            <xm:f>Listes!$C$1</xm:f>
            <x14:dxf>
              <font>
                <color theme="0"/>
              </font>
              <fill>
                <patternFill>
                  <bgColor theme="6" tint="-0.24994659260841701"/>
                </patternFill>
              </fill>
            </x14:dxf>
          </x14:cfRule>
          <xm:sqref>H3</xm:sqref>
        </x14:conditionalFormatting>
        <x14:conditionalFormatting xmlns:xm="http://schemas.microsoft.com/office/excel/2006/main">
          <x14:cfRule type="containsText" priority="1" operator="containsText" id="{2057A123-B1B6-4BF0-AE7D-D34A03C6BFE3}">
            <xm:f>NOT(ISERROR(SEARCH(Listes!$C$2,J3)))</xm:f>
            <xm:f>Listes!$C$2</xm:f>
            <x14:dxf>
              <font>
                <color theme="0"/>
              </font>
              <fill>
                <patternFill>
                  <bgColor theme="7" tint="0.39994506668294322"/>
                </patternFill>
              </fill>
            </x14:dxf>
          </x14:cfRule>
          <x14:cfRule type="containsText" priority="2" operator="containsText" id="{B87B6995-B428-4B0F-8BE2-90290993C418}">
            <xm:f>NOT(ISERROR(SEARCH(Listes!$C$1,J3)))</xm:f>
            <xm:f>Listes!$C$1</xm:f>
            <x14:dxf>
              <font>
                <color theme="0"/>
              </font>
              <fill>
                <patternFill>
                  <bgColor theme="6" tint="-0.24994659260841701"/>
                </patternFill>
              </fill>
            </x14:dxf>
          </x14:cfRule>
          <xm:sqref>J3</xm:sqref>
        </x14:conditionalFormatting>
      </x14:conditionalFormattings>
    </ext>
    <ext xmlns:x14="http://schemas.microsoft.com/office/spreadsheetml/2009/9/main" uri="{CCE6A557-97BC-4b89-ADB6-D9C93CAAB3DF}">
      <x14:dataValidations xmlns:xm="http://schemas.microsoft.com/office/excel/2006/main" count="9">
        <x14:dataValidation type="list" allowBlank="1" showErrorMessage="1" xr:uid="{00000000-0002-0000-0300-000000000000}">
          <x14:formula1>
            <xm:f>Listes!$C$1:$C$2</xm:f>
          </x14:formula1>
          <xm:sqref>H3 J3</xm:sqref>
        </x14:dataValidation>
        <x14:dataValidation type="list" allowBlank="1" showErrorMessage="1" xr:uid="{00000000-0002-0000-0300-000001000000}">
          <x14:formula1>
            <xm:f>Listes!$A$1:$A$9</xm:f>
          </x14:formula1>
          <xm:sqref>B4 A8:A11</xm:sqref>
        </x14:dataValidation>
        <x14:dataValidation type="list" allowBlank="1" showInputMessage="1" showErrorMessage="1" xr:uid="{00000000-0002-0000-0300-000002000000}">
          <x14:formula1>
            <xm:f>Listes!$D$1:$D$3</xm:f>
          </x14:formula1>
          <xm:sqref>H8:H11 H16:H22</xm:sqref>
        </x14:dataValidation>
        <x14:dataValidation type="list" allowBlank="1" showInputMessage="1" showErrorMessage="1" xr:uid="{00000000-0002-0000-0300-000003000000}">
          <x14:formula1>
            <xm:f>Listes!$E$1:$E$2</xm:f>
          </x14:formula1>
          <xm:sqref>H41</xm:sqref>
        </x14:dataValidation>
        <x14:dataValidation type="list" allowBlank="1" showInputMessage="1" showErrorMessage="1" xr:uid="{00000000-0002-0000-0300-000004000000}">
          <x14:formula1>
            <xm:f>Listes!$F$1:$F$120</xm:f>
          </x14:formula1>
          <xm:sqref>D41</xm:sqref>
        </x14:dataValidation>
        <x14:dataValidation type="list" allowBlank="1" showInputMessage="1" showErrorMessage="1" xr:uid="{6633E229-B900-4F18-B563-80D340B9000C}">
          <x14:formula1>
            <xm:f>Listes!$H$1:$H$2</xm:f>
          </x14:formula1>
          <xm:sqref>C41</xm:sqref>
        </x14:dataValidation>
        <x14:dataValidation type="list" allowBlank="1" showInputMessage="1" showErrorMessage="1" xr:uid="{8510BD50-9467-4380-8108-FB15C105657B}">
          <x14:formula1>
            <xm:f>Listes!$J$15:$J$50</xm:f>
          </x14:formula1>
          <xm:sqref>B53</xm:sqref>
        </x14:dataValidation>
        <x14:dataValidation type="list" allowBlank="1" showInputMessage="1" showErrorMessage="1" xr:uid="{00000000-0002-0000-0300-000005000000}">
          <x14:formula1>
            <xm:f>Listes!$G$2:$G$4</xm:f>
          </x14:formula1>
          <xm:sqref>G44</xm:sqref>
        </x14:dataValidation>
        <x14:dataValidation type="list" allowBlank="1" showInputMessage="1" showErrorMessage="1" xr:uid="{85B1C025-EE9A-40F2-99FF-5AB5D0A25D4A}">
          <x14:formula1>
            <xm:f>Listes!$G$1:$G$4</xm:f>
          </x14:formula1>
          <xm:sqref>J8:J11 J16:J22 E35 F44</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008145e7-ee33-4dbb-a833-14a8691df608" xsi:nil="true"/>
    <lcf76f155ced4ddcb4097134ff3c332f xmlns="b72df465-0a70-4f09-9efa-9511c0e5a1ce">
      <Terms xmlns="http://schemas.microsoft.com/office/infopath/2007/PartnerControls"/>
    </lcf76f155ced4ddcb4097134ff3c332f>
    <SharedWithUsers xmlns="008145e7-ee33-4dbb-a833-14a8691df608">
      <UserInfo>
        <DisplayName/>
        <AccountId xsi:nil="true"/>
        <AccountType/>
      </UserInfo>
    </SharedWithUsers>
    <Analyste xmlns="b72df465-0a70-4f09-9efa-9511c0e5a1c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FF12A5EDFA6D34ABED764C7F610869E" ma:contentTypeVersion="19" ma:contentTypeDescription="Crée un document." ma:contentTypeScope="" ma:versionID="9a51cdba09f3eec1220b721ff41803b9">
  <xsd:schema xmlns:xsd="http://www.w3.org/2001/XMLSchema" xmlns:xs="http://www.w3.org/2001/XMLSchema" xmlns:p="http://schemas.microsoft.com/office/2006/metadata/properties" xmlns:ns2="b72df465-0a70-4f09-9efa-9511c0e5a1ce" xmlns:ns3="008145e7-ee33-4dbb-a833-14a8691df608" targetNamespace="http://schemas.microsoft.com/office/2006/metadata/properties" ma:root="true" ma:fieldsID="087da8aec7161a68fa2f5bd2447be676" ns2:_="" ns3:_="">
    <xsd:import namespace="b72df465-0a70-4f09-9efa-9511c0e5a1ce"/>
    <xsd:import namespace="008145e7-ee33-4dbb-a833-14a8691df60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Analys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2df465-0a70-4f09-9efa-9511c0e5a1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c5a7352c-6e6d-421d-a3f4-3fffd81c0c4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Analyste" ma:index="26" nillable="true" ma:displayName="Analyste" ma:format="Dropdown" ma:internalName="Analyst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08145e7-ee33-4dbb-a833-14a8691df608"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32a697f9-523c-4fa6-9e9f-290f6f9e58a2}" ma:internalName="TaxCatchAll" ma:showField="CatchAllData" ma:web="008145e7-ee33-4dbb-a833-14a8691df60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9FB8231-EC4A-4153-A7D7-A66136FD18BD}">
  <ds:schemaRefs>
    <ds:schemaRef ds:uri="http://schemas.microsoft.com/sharepoint/v3/contenttype/forms"/>
  </ds:schemaRefs>
</ds:datastoreItem>
</file>

<file path=customXml/itemProps2.xml><?xml version="1.0" encoding="utf-8"?>
<ds:datastoreItem xmlns:ds="http://schemas.openxmlformats.org/officeDocument/2006/customXml" ds:itemID="{C27F729D-9586-4096-A202-3FA7A9455A61}">
  <ds:schemaRefs>
    <ds:schemaRef ds:uri="http://schemas.microsoft.com/office/2006/documentManagement/types"/>
    <ds:schemaRef ds:uri="http://purl.org/dc/dcmitype/"/>
    <ds:schemaRef ds:uri="http://www.w3.org/XML/1998/namespace"/>
    <ds:schemaRef ds:uri="55d67922-64a4-48f3-8f6e-7aeca915e216"/>
    <ds:schemaRef ds:uri="http://schemas.openxmlformats.org/package/2006/metadata/core-properties"/>
    <ds:schemaRef ds:uri="c14fbaa2-4a77-4696-8374-0e35ad3badaa"/>
    <ds:schemaRef ds:uri="http://purl.org/dc/elements/1.1/"/>
    <ds:schemaRef ds:uri="http://schemas.microsoft.com/office/infopath/2007/PartnerControls"/>
    <ds:schemaRef ds:uri="http://schemas.microsoft.com/office/2006/metadata/properties"/>
    <ds:schemaRef ds:uri="http://purl.org/dc/terms/"/>
    <ds:schemaRef ds:uri="008145e7-ee33-4dbb-a833-14a8691df608"/>
    <ds:schemaRef ds:uri="b72df465-0a70-4f09-9efa-9511c0e5a1ce"/>
  </ds:schemaRefs>
</ds:datastoreItem>
</file>

<file path=customXml/itemProps3.xml><?xml version="1.0" encoding="utf-8"?>
<ds:datastoreItem xmlns:ds="http://schemas.openxmlformats.org/officeDocument/2006/customXml" ds:itemID="{0CD3CCC9-88F5-4369-8E20-DE5422ECD1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72df465-0a70-4f09-9efa-9511c0e5a1ce"/>
    <ds:schemaRef ds:uri="008145e7-ee33-4dbb-a833-14a8691df60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Information</vt:lpstr>
      <vt:lpstr>Listes</vt:lpstr>
      <vt:lpstr>Données bâtiment</vt:lpstr>
      <vt:lpstr>Bilan énergétique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lchanussot</dc:creator>
  <cp:lastModifiedBy>Benjamin LALLEMAND</cp:lastModifiedBy>
  <dcterms:created xsi:type="dcterms:W3CDTF">2023-07-04T16:30:01Z</dcterms:created>
  <dcterms:modified xsi:type="dcterms:W3CDTF">2024-12-13T15:45:58Z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0x0101001DF35234FBE43645B5D46ADD0CFF7625</vt:lpwstr>
  </property>
  <property fmtid="{D5CDD505-2E9C-101B-9397-08002B2CF9AE}" pid="3" name="MediaServiceImageTags">
    <vt:lpwstr/>
  </property>
  <property fmtid="{D5CDD505-2E9C-101B-9397-08002B2CF9AE}" pid="4" name="Order">
    <vt:r8>1591900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